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Premysl.Vojacek\Desktop\"/>
    </mc:Choice>
  </mc:AlternateContent>
  <xr:revisionPtr revIDLastSave="0" documentId="13_ncr:1_{BC8CC184-C9A8-44E1-90F8-895EF7619583}" xr6:coauthVersionLast="36" xr6:coauthVersionMax="36" xr10:uidLastSave="{00000000-0000-0000-0000-000000000000}"/>
  <bookViews>
    <workbookView xWindow="0" yWindow="255" windowWidth="15360" windowHeight="8520" tabRatio="723" xr2:uid="{00000000-000D-0000-FFFF-FFFF00000000}"/>
  </bookViews>
  <sheets>
    <sheet name="Mzdy - formulář" sheetId="12" r:id="rId1"/>
    <sheet name="Pokyny pro vyplnění" sheetId="1" r:id="rId2"/>
    <sheet name="Metodika mzdové náklady" sheetId="2" r:id="rId3"/>
    <sheet name="Mzdové listy" sheetId="4" r:id="rId4"/>
    <sheet name="Mzdy - Příklad" sheetId="5" r:id="rId5"/>
    <sheet name="Metodika cestovné" sheetId="6" r:id="rId6"/>
    <sheet name="Cestovné - formulář" sheetId="8" r:id="rId7"/>
    <sheet name="Cestovné - příklad" sheetId="7" r:id="rId8"/>
  </sheets>
  <calcPr calcId="191029"/>
  <customWorkbookViews>
    <customWorkbookView name="monika.koubkova - vlastní zobrazení" guid="{DCFAC535-E3F1-45EC-A63D-2E956F3DA7F7}" mergeInterval="0" personalView="1" maximized="1" xWindow="1" yWindow="1" windowWidth="1276" windowHeight="752" tabRatio="723"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17" i="12" l="1"/>
  <c r="P18" i="12"/>
  <c r="P20" i="12"/>
  <c r="P21" i="12"/>
  <c r="P23" i="12"/>
  <c r="P24" i="12"/>
  <c r="P26" i="12"/>
  <c r="P27" i="12"/>
  <c r="P29" i="12"/>
  <c r="P30" i="12"/>
  <c r="P32" i="12"/>
  <c r="P33" i="12"/>
  <c r="P35" i="12"/>
  <c r="P36" i="12"/>
  <c r="P38" i="12"/>
  <c r="P39" i="12"/>
  <c r="P41" i="12"/>
  <c r="P42" i="12"/>
  <c r="P44" i="12"/>
  <c r="P45" i="12"/>
  <c r="P47" i="12"/>
  <c r="P48" i="12"/>
  <c r="P50" i="12"/>
  <c r="P51" i="12"/>
  <c r="P53" i="12"/>
  <c r="P54" i="12"/>
  <c r="P56" i="12"/>
  <c r="P57" i="12"/>
  <c r="P59" i="12"/>
  <c r="P60" i="12"/>
  <c r="P62" i="12"/>
  <c r="P63" i="12"/>
  <c r="P65" i="12"/>
  <c r="P66" i="12"/>
  <c r="P68" i="12"/>
  <c r="P69" i="12"/>
  <c r="P71" i="12"/>
  <c r="P72" i="12"/>
  <c r="P74" i="12"/>
  <c r="P75" i="12"/>
  <c r="P77" i="12"/>
  <c r="P78" i="12"/>
  <c r="P80" i="12"/>
  <c r="P81" i="12"/>
  <c r="P83" i="12"/>
  <c r="P84" i="12"/>
  <c r="P86" i="12"/>
  <c r="P87" i="12"/>
  <c r="P89" i="12"/>
  <c r="P90" i="12"/>
  <c r="P92" i="12"/>
  <c r="P93" i="12"/>
  <c r="P95" i="12"/>
  <c r="P96" i="12"/>
  <c r="P98" i="12"/>
  <c r="P99" i="12"/>
  <c r="P101" i="12"/>
  <c r="P102" i="12"/>
  <c r="P104" i="12"/>
  <c r="P105" i="12"/>
  <c r="P107" i="12"/>
  <c r="P108" i="12"/>
  <c r="P110" i="12"/>
  <c r="P111" i="12"/>
  <c r="P113" i="12"/>
  <c r="P114" i="12"/>
  <c r="P116" i="12"/>
  <c r="P117" i="12"/>
  <c r="P119" i="12"/>
  <c r="P120" i="12"/>
  <c r="P122" i="12"/>
  <c r="P123" i="12"/>
  <c r="P125" i="12"/>
  <c r="P126" i="12"/>
  <c r="P128" i="12"/>
  <c r="P129" i="12"/>
  <c r="P131" i="12"/>
  <c r="P132" i="12"/>
  <c r="P134" i="12"/>
  <c r="P135" i="12"/>
  <c r="P137" i="12"/>
  <c r="P138" i="12"/>
  <c r="P140" i="12"/>
  <c r="P141" i="12"/>
  <c r="P143" i="12"/>
  <c r="P144" i="12"/>
  <c r="P146" i="12"/>
  <c r="P147" i="12"/>
  <c r="P149" i="12"/>
  <c r="P150" i="12"/>
  <c r="P152" i="12"/>
  <c r="P153" i="12"/>
  <c r="P155" i="12"/>
  <c r="P156" i="12"/>
  <c r="P158" i="12"/>
  <c r="P159" i="12"/>
  <c r="P161" i="12"/>
  <c r="P162" i="12"/>
  <c r="P14" i="12"/>
  <c r="P17" i="5"/>
  <c r="P18" i="5"/>
  <c r="P20" i="5"/>
  <c r="P21" i="5"/>
  <c r="P23" i="5"/>
  <c r="P24" i="5"/>
  <c r="P26" i="5"/>
  <c r="P27" i="5"/>
  <c r="P29" i="5"/>
  <c r="P30" i="5"/>
  <c r="P32" i="5"/>
  <c r="P33" i="5"/>
  <c r="P35" i="5"/>
  <c r="P36" i="5"/>
  <c r="P38" i="5"/>
  <c r="P39" i="5"/>
  <c r="P41" i="5"/>
  <c r="P42" i="5"/>
  <c r="P44" i="5"/>
  <c r="P45" i="5"/>
  <c r="P47" i="5"/>
  <c r="P48" i="5"/>
  <c r="P50" i="5"/>
  <c r="P51" i="5"/>
  <c r="P53" i="5"/>
  <c r="P54" i="5"/>
  <c r="P56" i="5"/>
  <c r="P57" i="5"/>
  <c r="P59" i="5"/>
  <c r="P60" i="5"/>
  <c r="P62" i="5"/>
  <c r="P63" i="5"/>
  <c r="P65" i="5"/>
  <c r="P66" i="5"/>
  <c r="P68" i="5"/>
  <c r="P69" i="5"/>
  <c r="P71" i="5"/>
  <c r="P72" i="5"/>
  <c r="P74" i="5"/>
  <c r="P75" i="5"/>
  <c r="P77" i="5"/>
  <c r="P78" i="5"/>
  <c r="P80" i="5"/>
  <c r="P81" i="5"/>
  <c r="P83" i="5"/>
  <c r="P84" i="5"/>
  <c r="P86" i="5"/>
  <c r="P87" i="5"/>
  <c r="P89" i="5"/>
  <c r="P90" i="5"/>
  <c r="P92" i="5"/>
  <c r="P93" i="5"/>
  <c r="P95" i="5"/>
  <c r="P96" i="5"/>
  <c r="P98" i="5"/>
  <c r="P99" i="5"/>
  <c r="P101" i="5"/>
  <c r="P102" i="5"/>
  <c r="P104" i="5"/>
  <c r="P105" i="5"/>
  <c r="P107" i="5"/>
  <c r="P108" i="5"/>
  <c r="P110" i="5"/>
  <c r="P111" i="5"/>
  <c r="P113" i="5"/>
  <c r="P114" i="5"/>
  <c r="P116" i="5"/>
  <c r="P117" i="5"/>
  <c r="P119" i="5"/>
  <c r="P120" i="5"/>
  <c r="P122" i="5"/>
  <c r="P123" i="5"/>
  <c r="P125" i="5"/>
  <c r="P126" i="5"/>
  <c r="P128" i="5"/>
  <c r="P129" i="5"/>
  <c r="P131" i="5"/>
  <c r="P132" i="5"/>
  <c r="P134" i="5"/>
  <c r="P135" i="5"/>
  <c r="P137" i="5"/>
  <c r="P138" i="5"/>
  <c r="P140" i="5"/>
  <c r="P141" i="5"/>
  <c r="P143" i="5"/>
  <c r="P144" i="5"/>
  <c r="P146" i="5"/>
  <c r="P147" i="5"/>
  <c r="P149" i="5"/>
  <c r="P150" i="5"/>
  <c r="P152" i="5"/>
  <c r="P153" i="5"/>
  <c r="P155" i="5"/>
  <c r="P156" i="5"/>
  <c r="P158" i="5"/>
  <c r="P159" i="5"/>
  <c r="P161" i="5"/>
  <c r="P162" i="5"/>
  <c r="P14" i="5"/>
  <c r="G163" i="12" l="1"/>
  <c r="H162" i="12" s="1"/>
  <c r="F163" i="12"/>
  <c r="P163" i="12" s="1"/>
  <c r="E163" i="12"/>
  <c r="G162" i="12"/>
  <c r="G161" i="12"/>
  <c r="G160" i="12"/>
  <c r="H159" i="12" s="1"/>
  <c r="F160" i="12"/>
  <c r="P160" i="12" s="1"/>
  <c r="E160" i="12"/>
  <c r="G159" i="12"/>
  <c r="G158" i="12"/>
  <c r="G157" i="12"/>
  <c r="H156" i="12" s="1"/>
  <c r="F157" i="12"/>
  <c r="P157" i="12" s="1"/>
  <c r="E157" i="12"/>
  <c r="G156" i="12"/>
  <c r="G155" i="12"/>
  <c r="G154" i="12"/>
  <c r="R152" i="12" s="1"/>
  <c r="F154" i="12"/>
  <c r="P154" i="12" s="1"/>
  <c r="E154" i="12"/>
  <c r="G153" i="12"/>
  <c r="G152" i="12"/>
  <c r="G151" i="12"/>
  <c r="H150" i="12" s="1"/>
  <c r="F151" i="12"/>
  <c r="P151" i="12" s="1"/>
  <c r="E151" i="12"/>
  <c r="G150" i="12"/>
  <c r="G149" i="12"/>
  <c r="G148" i="12"/>
  <c r="R146" i="12" s="1"/>
  <c r="F148" i="12"/>
  <c r="P148" i="12" s="1"/>
  <c r="E148" i="12"/>
  <c r="G147" i="12"/>
  <c r="G146" i="12"/>
  <c r="G145" i="12"/>
  <c r="R143" i="12" s="1"/>
  <c r="F145" i="12"/>
  <c r="P145" i="12" s="1"/>
  <c r="E145" i="12"/>
  <c r="G144" i="12"/>
  <c r="G143" i="12"/>
  <c r="G142" i="12"/>
  <c r="R140" i="12" s="1"/>
  <c r="F142" i="12"/>
  <c r="P142" i="12" s="1"/>
  <c r="E142" i="12"/>
  <c r="K141" i="12"/>
  <c r="G141" i="12"/>
  <c r="Q140" i="12"/>
  <c r="G140" i="12"/>
  <c r="G139" i="12"/>
  <c r="R137" i="12" s="1"/>
  <c r="F139" i="12"/>
  <c r="P139" i="12" s="1"/>
  <c r="E139" i="12"/>
  <c r="G138" i="12"/>
  <c r="G137" i="12"/>
  <c r="G136" i="12"/>
  <c r="R134" i="12" s="1"/>
  <c r="F136" i="12"/>
  <c r="P136" i="12" s="1"/>
  <c r="E136" i="12"/>
  <c r="G135" i="12"/>
  <c r="G134" i="12"/>
  <c r="G133" i="12"/>
  <c r="R131" i="12" s="1"/>
  <c r="F133" i="12"/>
  <c r="P133" i="12" s="1"/>
  <c r="E133" i="12"/>
  <c r="G132" i="12"/>
  <c r="G131" i="12"/>
  <c r="G130" i="12"/>
  <c r="R128" i="12" s="1"/>
  <c r="F130" i="12"/>
  <c r="P130" i="12" s="1"/>
  <c r="E130" i="12"/>
  <c r="K129" i="12"/>
  <c r="G129" i="12"/>
  <c r="Q128" i="12"/>
  <c r="G128" i="12"/>
  <c r="G127" i="12"/>
  <c r="R125" i="12" s="1"/>
  <c r="F127" i="12"/>
  <c r="P127" i="12" s="1"/>
  <c r="E127" i="12"/>
  <c r="G126" i="12"/>
  <c r="G125" i="12"/>
  <c r="G124" i="12"/>
  <c r="R122" i="12" s="1"/>
  <c r="F124" i="12"/>
  <c r="P124" i="12" s="1"/>
  <c r="E124" i="12"/>
  <c r="G123" i="12"/>
  <c r="G122" i="12"/>
  <c r="G121" i="12"/>
  <c r="R119" i="12" s="1"/>
  <c r="F121" i="12"/>
  <c r="P121" i="12" s="1"/>
  <c r="E121" i="12"/>
  <c r="G120" i="12"/>
  <c r="G119" i="12"/>
  <c r="G118" i="12"/>
  <c r="R116" i="12" s="1"/>
  <c r="F118" i="12"/>
  <c r="P118" i="12" s="1"/>
  <c r="E118" i="12"/>
  <c r="G117" i="12"/>
  <c r="G116" i="12"/>
  <c r="G115" i="12"/>
  <c r="R113" i="12" s="1"/>
  <c r="F115" i="12"/>
  <c r="P115" i="12" s="1"/>
  <c r="E115" i="12"/>
  <c r="G114" i="12"/>
  <c r="G113" i="12"/>
  <c r="G112" i="12"/>
  <c r="R110" i="12" s="1"/>
  <c r="F112" i="12"/>
  <c r="P112" i="12" s="1"/>
  <c r="E112" i="12"/>
  <c r="G111" i="12"/>
  <c r="G110" i="12"/>
  <c r="G109" i="12"/>
  <c r="R107" i="12" s="1"/>
  <c r="F109" i="12"/>
  <c r="P109" i="12" s="1"/>
  <c r="E109" i="12"/>
  <c r="G108" i="12"/>
  <c r="G107" i="12"/>
  <c r="G106" i="12"/>
  <c r="R104" i="12" s="1"/>
  <c r="F106" i="12"/>
  <c r="P106" i="12" s="1"/>
  <c r="E106" i="12"/>
  <c r="K105" i="12"/>
  <c r="L105" i="12" s="1"/>
  <c r="M105" i="12" s="1"/>
  <c r="G105" i="12"/>
  <c r="Q104" i="12"/>
  <c r="G104" i="12"/>
  <c r="G103" i="12"/>
  <c r="K102" i="12" s="1"/>
  <c r="L102" i="12" s="1"/>
  <c r="M102" i="12" s="1"/>
  <c r="F103" i="12"/>
  <c r="P103" i="12" s="1"/>
  <c r="E103" i="12"/>
  <c r="G102" i="12"/>
  <c r="G101" i="12"/>
  <c r="G100" i="12"/>
  <c r="F100" i="12"/>
  <c r="P100" i="12" s="1"/>
  <c r="E100" i="12"/>
  <c r="G99" i="12"/>
  <c r="G98" i="12"/>
  <c r="L98" i="12" s="1"/>
  <c r="M98" i="12" s="1"/>
  <c r="G97" i="12"/>
  <c r="Q95" i="12" s="1"/>
  <c r="F97" i="12"/>
  <c r="P97" i="12" s="1"/>
  <c r="E97" i="12"/>
  <c r="G96" i="12"/>
  <c r="L95" i="12"/>
  <c r="M95" i="12" s="1"/>
  <c r="G95" i="12"/>
  <c r="I95" i="12" s="1"/>
  <c r="J95" i="12" s="1"/>
  <c r="G94" i="12"/>
  <c r="F94" i="12"/>
  <c r="P94" i="12" s="1"/>
  <c r="E94" i="12"/>
  <c r="G93" i="12"/>
  <c r="G92" i="12"/>
  <c r="L92" i="12" s="1"/>
  <c r="M92" i="12" s="1"/>
  <c r="G91" i="12"/>
  <c r="Q89" i="12" s="1"/>
  <c r="F91" i="12"/>
  <c r="P91" i="12" s="1"/>
  <c r="E91" i="12"/>
  <c r="G90" i="12"/>
  <c r="L89" i="12"/>
  <c r="M89" i="12" s="1"/>
  <c r="G89" i="12"/>
  <c r="I89" i="12" s="1"/>
  <c r="J89" i="12" s="1"/>
  <c r="G88" i="12"/>
  <c r="F88" i="12"/>
  <c r="P88" i="12" s="1"/>
  <c r="E88" i="12"/>
  <c r="G87" i="12"/>
  <c r="G86" i="12"/>
  <c r="L86" i="12" s="1"/>
  <c r="M86" i="12" s="1"/>
  <c r="G85" i="12"/>
  <c r="Q83" i="12" s="1"/>
  <c r="F85" i="12"/>
  <c r="P85" i="12" s="1"/>
  <c r="E85" i="12"/>
  <c r="G84" i="12"/>
  <c r="L83" i="12"/>
  <c r="M83" i="12" s="1"/>
  <c r="G83" i="12"/>
  <c r="I83" i="12" s="1"/>
  <c r="J83" i="12" s="1"/>
  <c r="G82" i="12"/>
  <c r="F82" i="12"/>
  <c r="P82" i="12" s="1"/>
  <c r="E82" i="12"/>
  <c r="G81" i="12"/>
  <c r="G80" i="12"/>
  <c r="L80" i="12" s="1"/>
  <c r="M80" i="12" s="1"/>
  <c r="G79" i="12"/>
  <c r="Q77" i="12" s="1"/>
  <c r="F79" i="12"/>
  <c r="P79" i="12" s="1"/>
  <c r="E79" i="12"/>
  <c r="G78" i="12"/>
  <c r="G77" i="12"/>
  <c r="I77" i="12" s="1"/>
  <c r="J77" i="12" s="1"/>
  <c r="G76" i="12"/>
  <c r="F76" i="12"/>
  <c r="P76" i="12" s="1"/>
  <c r="E76" i="12"/>
  <c r="G75" i="12"/>
  <c r="G74" i="12"/>
  <c r="L74" i="12" s="1"/>
  <c r="M74" i="12" s="1"/>
  <c r="G73" i="12"/>
  <c r="K72" i="12" s="1"/>
  <c r="L72" i="12" s="1"/>
  <c r="M72" i="12" s="1"/>
  <c r="F73" i="12"/>
  <c r="P73" i="12" s="1"/>
  <c r="E73" i="12"/>
  <c r="G72" i="12"/>
  <c r="I71" i="12"/>
  <c r="J71" i="12" s="1"/>
  <c r="G71" i="12"/>
  <c r="L71" i="12" s="1"/>
  <c r="M71" i="12" s="1"/>
  <c r="M73" i="12" s="1"/>
  <c r="G70" i="12"/>
  <c r="K69" i="12" s="1"/>
  <c r="L69" i="12" s="1"/>
  <c r="M69" i="12" s="1"/>
  <c r="F70" i="12"/>
  <c r="P70" i="12" s="1"/>
  <c r="E70" i="12"/>
  <c r="G69" i="12"/>
  <c r="G68" i="12"/>
  <c r="L68" i="12" s="1"/>
  <c r="M68" i="12" s="1"/>
  <c r="G67" i="12"/>
  <c r="F67" i="12"/>
  <c r="P67" i="12" s="1"/>
  <c r="E67" i="12"/>
  <c r="H66" i="12"/>
  <c r="I66" i="12" s="1"/>
  <c r="J66" i="12" s="1"/>
  <c r="G66" i="12"/>
  <c r="G65" i="12"/>
  <c r="L65" i="12" s="1"/>
  <c r="M65" i="12" s="1"/>
  <c r="G64" i="12"/>
  <c r="K63" i="12" s="1"/>
  <c r="F64" i="12"/>
  <c r="P64" i="12" s="1"/>
  <c r="E64" i="12"/>
  <c r="G63" i="12"/>
  <c r="G62" i="12"/>
  <c r="L62" i="12" s="1"/>
  <c r="M62" i="12" s="1"/>
  <c r="G61" i="12"/>
  <c r="K60" i="12" s="1"/>
  <c r="F61" i="12"/>
  <c r="P61" i="12" s="1"/>
  <c r="E61" i="12"/>
  <c r="H60" i="12"/>
  <c r="I60" i="12" s="1"/>
  <c r="J60" i="12" s="1"/>
  <c r="G60" i="12"/>
  <c r="G59" i="12"/>
  <c r="L59" i="12" s="1"/>
  <c r="M59" i="12" s="1"/>
  <c r="G58" i="12"/>
  <c r="K57" i="12" s="1"/>
  <c r="F58" i="12"/>
  <c r="P58" i="12" s="1"/>
  <c r="E58" i="12"/>
  <c r="G57" i="12"/>
  <c r="G56" i="12"/>
  <c r="I56" i="12" s="1"/>
  <c r="J56" i="12" s="1"/>
  <c r="G55" i="12"/>
  <c r="F55" i="12"/>
  <c r="P55" i="12" s="1"/>
  <c r="E55" i="12"/>
  <c r="G54" i="12"/>
  <c r="I53" i="12"/>
  <c r="J53" i="12" s="1"/>
  <c r="G53" i="12"/>
  <c r="L53" i="12" s="1"/>
  <c r="M53" i="12" s="1"/>
  <c r="G52" i="12"/>
  <c r="K51" i="12" s="1"/>
  <c r="L51" i="12" s="1"/>
  <c r="M51" i="12" s="1"/>
  <c r="F52" i="12"/>
  <c r="P52" i="12" s="1"/>
  <c r="E52" i="12"/>
  <c r="G51" i="12"/>
  <c r="L50" i="12"/>
  <c r="M50" i="12" s="1"/>
  <c r="G50" i="12"/>
  <c r="I50" i="12" s="1"/>
  <c r="J50" i="12" s="1"/>
  <c r="G49" i="12"/>
  <c r="K48" i="12" s="1"/>
  <c r="L48" i="12" s="1"/>
  <c r="M48" i="12" s="1"/>
  <c r="F49" i="12"/>
  <c r="P49" i="12" s="1"/>
  <c r="E49" i="12"/>
  <c r="G48" i="12"/>
  <c r="G47" i="12"/>
  <c r="I47" i="12" s="1"/>
  <c r="J47" i="12" s="1"/>
  <c r="G46" i="12"/>
  <c r="K45" i="12" s="1"/>
  <c r="F46" i="12"/>
  <c r="P46" i="12" s="1"/>
  <c r="E46" i="12"/>
  <c r="G45" i="12"/>
  <c r="I44" i="12"/>
  <c r="J44" i="12" s="1"/>
  <c r="G44" i="12"/>
  <c r="L44" i="12" s="1"/>
  <c r="M44" i="12" s="1"/>
  <c r="G43" i="12"/>
  <c r="F43" i="12"/>
  <c r="P43" i="12" s="1"/>
  <c r="E43" i="12"/>
  <c r="H42" i="12"/>
  <c r="I42" i="12" s="1"/>
  <c r="J42" i="12" s="1"/>
  <c r="G42" i="12"/>
  <c r="I41" i="12"/>
  <c r="J41" i="12" s="1"/>
  <c r="J43" i="12" s="1"/>
  <c r="G41" i="12"/>
  <c r="L41" i="12" s="1"/>
  <c r="M41" i="12" s="1"/>
  <c r="G40" i="12"/>
  <c r="K39" i="12" s="1"/>
  <c r="L39" i="12" s="1"/>
  <c r="M39" i="12" s="1"/>
  <c r="F40" i="12"/>
  <c r="P40" i="12" s="1"/>
  <c r="E40" i="12"/>
  <c r="H39" i="12"/>
  <c r="I39" i="12" s="1"/>
  <c r="J39" i="12" s="1"/>
  <c r="G39" i="12"/>
  <c r="Q38" i="12"/>
  <c r="L38" i="12"/>
  <c r="M38" i="12" s="1"/>
  <c r="M40" i="12" s="1"/>
  <c r="G38" i="12"/>
  <c r="I38" i="12" s="1"/>
  <c r="J38" i="12" s="1"/>
  <c r="G37" i="12"/>
  <c r="K36" i="12" s="1"/>
  <c r="F37" i="12"/>
  <c r="P37" i="12" s="1"/>
  <c r="E37" i="12"/>
  <c r="G36" i="12"/>
  <c r="L35" i="12"/>
  <c r="M35" i="12" s="1"/>
  <c r="G35" i="12"/>
  <c r="I35" i="12" s="1"/>
  <c r="J35" i="12" s="1"/>
  <c r="G34" i="12"/>
  <c r="K33" i="12" s="1"/>
  <c r="F34" i="12"/>
  <c r="P34" i="12" s="1"/>
  <c r="E34" i="12"/>
  <c r="G33" i="12"/>
  <c r="L32" i="12"/>
  <c r="M32" i="12" s="1"/>
  <c r="G32" i="12"/>
  <c r="I32" i="12" s="1"/>
  <c r="J32" i="12" s="1"/>
  <c r="G31" i="12"/>
  <c r="H30" i="12" s="1"/>
  <c r="F31" i="12"/>
  <c r="P31" i="12" s="1"/>
  <c r="E31" i="12"/>
  <c r="G30" i="12"/>
  <c r="G29" i="12"/>
  <c r="I29" i="12" s="1"/>
  <c r="J29" i="12" s="1"/>
  <c r="G28" i="12"/>
  <c r="K27" i="12" s="1"/>
  <c r="F28" i="12"/>
  <c r="P28" i="12" s="1"/>
  <c r="E28" i="12"/>
  <c r="G27" i="12"/>
  <c r="Q26" i="12"/>
  <c r="G26" i="12"/>
  <c r="I26" i="12" s="1"/>
  <c r="J26" i="12" s="1"/>
  <c r="G25" i="12"/>
  <c r="K24" i="12" s="1"/>
  <c r="F25" i="12"/>
  <c r="P25" i="12" s="1"/>
  <c r="E25" i="12"/>
  <c r="G24" i="12"/>
  <c r="G23" i="12"/>
  <c r="I23" i="12" s="1"/>
  <c r="J23" i="12" s="1"/>
  <c r="G22" i="12"/>
  <c r="K21" i="12" s="1"/>
  <c r="F22" i="12"/>
  <c r="P22" i="12" s="1"/>
  <c r="E22" i="12"/>
  <c r="G21" i="12"/>
  <c r="G20" i="12"/>
  <c r="I20" i="12" s="1"/>
  <c r="J20" i="12" s="1"/>
  <c r="G19" i="12"/>
  <c r="H18" i="12" s="1"/>
  <c r="F19" i="12"/>
  <c r="P19" i="12" s="1"/>
  <c r="E19" i="12"/>
  <c r="G18" i="12"/>
  <c r="G17" i="12"/>
  <c r="I17" i="12" s="1"/>
  <c r="J17" i="12" s="1"/>
  <c r="G16" i="12"/>
  <c r="H15" i="12" s="1"/>
  <c r="F16" i="12"/>
  <c r="P16" i="12" s="1"/>
  <c r="E16" i="12"/>
  <c r="P15" i="12"/>
  <c r="G15" i="12"/>
  <c r="G14" i="12"/>
  <c r="L14" i="12" s="1"/>
  <c r="M14" i="12" s="1"/>
  <c r="G14" i="5"/>
  <c r="I14" i="5" s="1"/>
  <c r="G15" i="5"/>
  <c r="E16" i="5"/>
  <c r="F16" i="5"/>
  <c r="P16" i="5" s="1"/>
  <c r="G16" i="5"/>
  <c r="G17" i="5"/>
  <c r="I17" i="5" s="1"/>
  <c r="G18" i="5"/>
  <c r="E19" i="5"/>
  <c r="F19" i="5"/>
  <c r="P19" i="5" s="1"/>
  <c r="G19" i="5"/>
  <c r="G20" i="5"/>
  <c r="L20" i="5" s="1"/>
  <c r="G21" i="5"/>
  <c r="E22" i="5"/>
  <c r="F22" i="5"/>
  <c r="P22" i="5" s="1"/>
  <c r="G22" i="5"/>
  <c r="G23" i="5"/>
  <c r="I23" i="5" s="1"/>
  <c r="J23" i="5" s="1"/>
  <c r="G24" i="5"/>
  <c r="E25" i="5"/>
  <c r="F25" i="5"/>
  <c r="P25" i="5" s="1"/>
  <c r="G25" i="5"/>
  <c r="H24" i="5" s="1"/>
  <c r="G26" i="5"/>
  <c r="I26" i="5" s="1"/>
  <c r="G27" i="5"/>
  <c r="E28" i="5"/>
  <c r="F28" i="5"/>
  <c r="P28" i="5" s="1"/>
  <c r="G28" i="5"/>
  <c r="G29" i="5"/>
  <c r="I29" i="5" s="1"/>
  <c r="G30" i="5"/>
  <c r="E31" i="5"/>
  <c r="F31" i="5"/>
  <c r="P31" i="5" s="1"/>
  <c r="G31" i="5"/>
  <c r="G32" i="5"/>
  <c r="L32" i="5" s="1"/>
  <c r="G33" i="5"/>
  <c r="E34" i="5"/>
  <c r="F34" i="5"/>
  <c r="P34" i="5" s="1"/>
  <c r="G34" i="5"/>
  <c r="L26" i="12" l="1"/>
  <c r="M26" i="12" s="1"/>
  <c r="M28" i="12" s="1"/>
  <c r="L29" i="12"/>
  <c r="M29" i="12" s="1"/>
  <c r="L45" i="12"/>
  <c r="M45" i="12" s="1"/>
  <c r="M46" i="12" s="1"/>
  <c r="M52" i="12"/>
  <c r="J25" i="12"/>
  <c r="L36" i="12"/>
  <c r="M36" i="12" s="1"/>
  <c r="M37" i="12" s="1"/>
  <c r="J49" i="12"/>
  <c r="Q50" i="12"/>
  <c r="K117" i="12"/>
  <c r="J40" i="12"/>
  <c r="L47" i="12"/>
  <c r="M47" i="12" s="1"/>
  <c r="M49" i="12" s="1"/>
  <c r="M70" i="12"/>
  <c r="R71" i="12"/>
  <c r="I159" i="12"/>
  <c r="J159" i="12" s="1"/>
  <c r="J46" i="12"/>
  <c r="H51" i="12"/>
  <c r="I51" i="12" s="1"/>
  <c r="J51" i="12" s="1"/>
  <c r="L57" i="12"/>
  <c r="M57" i="12" s="1"/>
  <c r="L63" i="12"/>
  <c r="M63" i="12" s="1"/>
  <c r="M64" i="12" s="1"/>
  <c r="Q110" i="12"/>
  <c r="Q122" i="12"/>
  <c r="Q134" i="12"/>
  <c r="R35" i="12"/>
  <c r="H45" i="12"/>
  <c r="I45" i="12" s="1"/>
  <c r="J45" i="12" s="1"/>
  <c r="I59" i="12"/>
  <c r="J59" i="12" s="1"/>
  <c r="J61" i="12" s="1"/>
  <c r="I62" i="12"/>
  <c r="J62" i="12" s="1"/>
  <c r="L77" i="12"/>
  <c r="M77" i="12" s="1"/>
  <c r="J97" i="12"/>
  <c r="Q107" i="12"/>
  <c r="K111" i="12"/>
  <c r="Q131" i="12"/>
  <c r="K135" i="12"/>
  <c r="J19" i="12"/>
  <c r="J52" i="12"/>
  <c r="L56" i="12"/>
  <c r="M56" i="12" s="1"/>
  <c r="M58" i="12" s="1"/>
  <c r="L60" i="12"/>
  <c r="M60" i="12" s="1"/>
  <c r="M61" i="12" s="1"/>
  <c r="Q62" i="12"/>
  <c r="Q116" i="12"/>
  <c r="L37" i="12"/>
  <c r="I40" i="12"/>
  <c r="I37" i="12"/>
  <c r="L40" i="12"/>
  <c r="H48" i="12"/>
  <c r="I48" i="12" s="1"/>
  <c r="J48" i="12" s="1"/>
  <c r="R59" i="12"/>
  <c r="Q113" i="12"/>
  <c r="K120" i="12"/>
  <c r="Q137" i="12"/>
  <c r="K144" i="12"/>
  <c r="H69" i="12"/>
  <c r="I69" i="12" s="1"/>
  <c r="J69" i="12" s="1"/>
  <c r="K114" i="12"/>
  <c r="K138" i="12"/>
  <c r="L23" i="12"/>
  <c r="M23" i="12" s="1"/>
  <c r="R50" i="12"/>
  <c r="L52" i="12"/>
  <c r="L111" i="12"/>
  <c r="M111" i="12" s="1"/>
  <c r="L135" i="12"/>
  <c r="M135" i="12" s="1"/>
  <c r="Q155" i="12"/>
  <c r="Q158" i="12"/>
  <c r="L20" i="12"/>
  <c r="M20" i="12" s="1"/>
  <c r="H24" i="12"/>
  <c r="H36" i="12"/>
  <c r="I36" i="12" s="1"/>
  <c r="J36" i="12" s="1"/>
  <c r="J37" i="12" s="1"/>
  <c r="R62" i="12"/>
  <c r="L64" i="12"/>
  <c r="H72" i="12"/>
  <c r="I72" i="12" s="1"/>
  <c r="J72" i="12" s="1"/>
  <c r="J73" i="12" s="1"/>
  <c r="I74" i="12"/>
  <c r="J74" i="12" s="1"/>
  <c r="I80" i="12"/>
  <c r="J80" i="12" s="1"/>
  <c r="I86" i="12"/>
  <c r="J86" i="12" s="1"/>
  <c r="I92" i="12"/>
  <c r="J92" i="12" s="1"/>
  <c r="I98" i="12"/>
  <c r="J98" i="12" s="1"/>
  <c r="Q101" i="12"/>
  <c r="K108" i="12"/>
  <c r="L108" i="12" s="1"/>
  <c r="M108" i="12" s="1"/>
  <c r="M109" i="12" s="1"/>
  <c r="Q125" i="12"/>
  <c r="K132" i="12"/>
  <c r="Q149" i="12"/>
  <c r="Q152" i="12"/>
  <c r="R155" i="12"/>
  <c r="R158" i="12"/>
  <c r="K162" i="12"/>
  <c r="Q146" i="12"/>
  <c r="R149" i="12"/>
  <c r="R47" i="12"/>
  <c r="H63" i="12"/>
  <c r="I63" i="12" s="1"/>
  <c r="J63" i="12" s="1"/>
  <c r="I65" i="12"/>
  <c r="J65" i="12" s="1"/>
  <c r="J67" i="12" s="1"/>
  <c r="I68" i="12"/>
  <c r="J68" i="12" s="1"/>
  <c r="Q119" i="12"/>
  <c r="K126" i="12"/>
  <c r="L126" i="12" s="1"/>
  <c r="M126" i="12" s="1"/>
  <c r="Q143" i="12"/>
  <c r="K153" i="12"/>
  <c r="K156" i="12"/>
  <c r="K159" i="12"/>
  <c r="L159" i="12" s="1"/>
  <c r="M159" i="12" s="1"/>
  <c r="R38" i="12"/>
  <c r="H57" i="12"/>
  <c r="I57" i="12" s="1"/>
  <c r="J57" i="12" s="1"/>
  <c r="J58" i="12" s="1"/>
  <c r="L61" i="12"/>
  <c r="K123" i="12"/>
  <c r="L123" i="12" s="1"/>
  <c r="M123" i="12" s="1"/>
  <c r="K147" i="12"/>
  <c r="L147" i="12" s="1"/>
  <c r="M147" i="12" s="1"/>
  <c r="K150" i="12"/>
  <c r="Q161" i="12"/>
  <c r="R161" i="12"/>
  <c r="L33" i="12"/>
  <c r="M33" i="12" s="1"/>
  <c r="M34" i="12" s="1"/>
  <c r="H33" i="12"/>
  <c r="I33" i="12" s="1"/>
  <c r="J33" i="12" s="1"/>
  <c r="J34" i="12" s="1"/>
  <c r="I30" i="12"/>
  <c r="J30" i="12" s="1"/>
  <c r="J31" i="12" s="1"/>
  <c r="R26" i="12"/>
  <c r="H27" i="12"/>
  <c r="I27" i="12" s="1"/>
  <c r="J27" i="12" s="1"/>
  <c r="J28" i="12" s="1"/>
  <c r="L27" i="12"/>
  <c r="M27" i="12" s="1"/>
  <c r="L24" i="12"/>
  <c r="M24" i="12" s="1"/>
  <c r="Q23" i="12"/>
  <c r="R23" i="12"/>
  <c r="I24" i="12"/>
  <c r="J24" i="12" s="1"/>
  <c r="R20" i="12"/>
  <c r="H21" i="12"/>
  <c r="I21" i="12" s="1"/>
  <c r="J21" i="12" s="1"/>
  <c r="J22" i="12" s="1"/>
  <c r="Q20" i="12"/>
  <c r="L21" i="12"/>
  <c r="M21" i="12" s="1"/>
  <c r="K18" i="12"/>
  <c r="L18" i="12" s="1"/>
  <c r="M18" i="12" s="1"/>
  <c r="Q17" i="12"/>
  <c r="R17" i="12"/>
  <c r="I18" i="12"/>
  <c r="J18" i="12" s="1"/>
  <c r="Q14" i="12"/>
  <c r="R14" i="12"/>
  <c r="K15" i="12"/>
  <c r="I15" i="12"/>
  <c r="J15" i="12" s="1"/>
  <c r="I24" i="5"/>
  <c r="I20" i="5"/>
  <c r="J20" i="5" s="1"/>
  <c r="K54" i="12"/>
  <c r="L54" i="12" s="1"/>
  <c r="M54" i="12" s="1"/>
  <c r="M55" i="12" s="1"/>
  <c r="R53" i="12"/>
  <c r="Q53" i="12"/>
  <c r="I14" i="12"/>
  <c r="J14" i="12" s="1"/>
  <c r="L17" i="12"/>
  <c r="M17" i="12" s="1"/>
  <c r="M19" i="12" s="1"/>
  <c r="K30" i="12"/>
  <c r="L30" i="12" s="1"/>
  <c r="M30" i="12" s="1"/>
  <c r="M31" i="12" s="1"/>
  <c r="R29" i="12"/>
  <c r="Q29" i="12"/>
  <c r="L34" i="12"/>
  <c r="K42" i="12"/>
  <c r="L42" i="12" s="1"/>
  <c r="M42" i="12" s="1"/>
  <c r="M43" i="12" s="1"/>
  <c r="R41" i="12"/>
  <c r="Q41" i="12"/>
  <c r="L46" i="12"/>
  <c r="K93" i="12"/>
  <c r="L93" i="12" s="1"/>
  <c r="M93" i="12" s="1"/>
  <c r="M94" i="12" s="1"/>
  <c r="R92" i="12"/>
  <c r="Q92" i="12"/>
  <c r="H93" i="12"/>
  <c r="I93" i="12" s="1"/>
  <c r="J93" i="12" s="1"/>
  <c r="L143" i="12"/>
  <c r="M143" i="12" s="1"/>
  <c r="I143" i="12"/>
  <c r="J143" i="12" s="1"/>
  <c r="J145" i="12" s="1"/>
  <c r="L131" i="12"/>
  <c r="M131" i="12" s="1"/>
  <c r="M133" i="12" s="1"/>
  <c r="I131" i="12"/>
  <c r="J131" i="12" s="1"/>
  <c r="K75" i="12"/>
  <c r="L75" i="12" s="1"/>
  <c r="M75" i="12" s="1"/>
  <c r="M76" i="12" s="1"/>
  <c r="R74" i="12"/>
  <c r="Q74" i="12"/>
  <c r="H75" i="12"/>
  <c r="I75" i="12" s="1"/>
  <c r="J75" i="12" s="1"/>
  <c r="K99" i="12"/>
  <c r="L99" i="12" s="1"/>
  <c r="M99" i="12" s="1"/>
  <c r="M100" i="12" s="1"/>
  <c r="R98" i="12"/>
  <c r="Q98" i="12"/>
  <c r="H99" i="12"/>
  <c r="I99" i="12" s="1"/>
  <c r="J99" i="12" s="1"/>
  <c r="L107" i="12"/>
  <c r="M107" i="12" s="1"/>
  <c r="I107" i="12"/>
  <c r="J107" i="12" s="1"/>
  <c r="L58" i="12"/>
  <c r="K87" i="12"/>
  <c r="L87" i="12" s="1"/>
  <c r="M87" i="12" s="1"/>
  <c r="M88" i="12" s="1"/>
  <c r="R86" i="12"/>
  <c r="Q86" i="12"/>
  <c r="H87" i="12"/>
  <c r="I87" i="12" s="1"/>
  <c r="J87" i="12" s="1"/>
  <c r="L15" i="12"/>
  <c r="M15" i="12" s="1"/>
  <c r="I25" i="12"/>
  <c r="I52" i="12"/>
  <c r="H54" i="12"/>
  <c r="I54" i="12" s="1"/>
  <c r="J54" i="12" s="1"/>
  <c r="J55" i="12" s="1"/>
  <c r="I61" i="12"/>
  <c r="K66" i="12"/>
  <c r="L66" i="12" s="1"/>
  <c r="M66" i="12" s="1"/>
  <c r="M67" i="12" s="1"/>
  <c r="R65" i="12"/>
  <c r="Q65" i="12"/>
  <c r="L70" i="12"/>
  <c r="K81" i="12"/>
  <c r="L81" i="12" s="1"/>
  <c r="M81" i="12" s="1"/>
  <c r="M82" i="12" s="1"/>
  <c r="R80" i="12"/>
  <c r="Q80" i="12"/>
  <c r="H81" i="12"/>
  <c r="I81" i="12" s="1"/>
  <c r="J81" i="12" s="1"/>
  <c r="L119" i="12"/>
  <c r="M119" i="12" s="1"/>
  <c r="I119" i="12"/>
  <c r="J119" i="12" s="1"/>
  <c r="J121" i="12" s="1"/>
  <c r="L155" i="12"/>
  <c r="M155" i="12" s="1"/>
  <c r="I155" i="12"/>
  <c r="J155" i="12" s="1"/>
  <c r="J157" i="12" s="1"/>
  <c r="I31" i="12"/>
  <c r="I43" i="12"/>
  <c r="I67" i="12"/>
  <c r="L116" i="12"/>
  <c r="M116" i="12" s="1"/>
  <c r="I116" i="12"/>
  <c r="J116" i="12" s="1"/>
  <c r="J118" i="12" s="1"/>
  <c r="L120" i="12"/>
  <c r="M120" i="12" s="1"/>
  <c r="L128" i="12"/>
  <c r="M128" i="12" s="1"/>
  <c r="M130" i="12" s="1"/>
  <c r="I128" i="12"/>
  <c r="J128" i="12" s="1"/>
  <c r="L132" i="12"/>
  <c r="M132" i="12" s="1"/>
  <c r="L140" i="12"/>
  <c r="M140" i="12" s="1"/>
  <c r="I140" i="12"/>
  <c r="J140" i="12" s="1"/>
  <c r="L144" i="12"/>
  <c r="M144" i="12" s="1"/>
  <c r="Q32" i="12"/>
  <c r="Q44" i="12"/>
  <c r="I46" i="12"/>
  <c r="Q56" i="12"/>
  <c r="I58" i="12"/>
  <c r="Q68" i="12"/>
  <c r="I70" i="12"/>
  <c r="K78" i="12"/>
  <c r="L78" i="12" s="1"/>
  <c r="M78" i="12" s="1"/>
  <c r="R77" i="12"/>
  <c r="K84" i="12"/>
  <c r="L84" i="12" s="1"/>
  <c r="M84" i="12" s="1"/>
  <c r="M85" i="12" s="1"/>
  <c r="R83" i="12"/>
  <c r="K90" i="12"/>
  <c r="L90" i="12" s="1"/>
  <c r="M90" i="12" s="1"/>
  <c r="M91" i="12" s="1"/>
  <c r="R89" i="12"/>
  <c r="K96" i="12"/>
  <c r="L96" i="12" s="1"/>
  <c r="M96" i="12" s="1"/>
  <c r="M97" i="12" s="1"/>
  <c r="R95" i="12"/>
  <c r="L113" i="12"/>
  <c r="M113" i="12" s="1"/>
  <c r="I113" i="12"/>
  <c r="J113" i="12" s="1"/>
  <c r="J115" i="12" s="1"/>
  <c r="L117" i="12"/>
  <c r="M117" i="12" s="1"/>
  <c r="L125" i="12"/>
  <c r="M125" i="12" s="1"/>
  <c r="I125" i="12"/>
  <c r="J125" i="12" s="1"/>
  <c r="L129" i="12"/>
  <c r="M129" i="12" s="1"/>
  <c r="L137" i="12"/>
  <c r="M137" i="12" s="1"/>
  <c r="I137" i="12"/>
  <c r="J137" i="12" s="1"/>
  <c r="L141" i="12"/>
  <c r="M141" i="12" s="1"/>
  <c r="L149" i="12"/>
  <c r="M149" i="12" s="1"/>
  <c r="M151" i="12" s="1"/>
  <c r="I149" i="12"/>
  <c r="J149" i="12" s="1"/>
  <c r="L152" i="12"/>
  <c r="M152" i="12" s="1"/>
  <c r="M154" i="12" s="1"/>
  <c r="I152" i="12"/>
  <c r="J152" i="12" s="1"/>
  <c r="L162" i="12"/>
  <c r="M162" i="12" s="1"/>
  <c r="I162" i="12"/>
  <c r="J162" i="12" s="1"/>
  <c r="R32" i="12"/>
  <c r="Q35" i="12"/>
  <c r="R44" i="12"/>
  <c r="Q47" i="12"/>
  <c r="R56" i="12"/>
  <c r="Q59" i="12"/>
  <c r="R68" i="12"/>
  <c r="I73" i="12"/>
  <c r="Q71" i="12"/>
  <c r="L73" i="12"/>
  <c r="I76" i="12"/>
  <c r="H78" i="12"/>
  <c r="I78" i="12" s="1"/>
  <c r="J78" i="12" s="1"/>
  <c r="J79" i="12" s="1"/>
  <c r="I82" i="12"/>
  <c r="H84" i="12"/>
  <c r="I84" i="12" s="1"/>
  <c r="J84" i="12" s="1"/>
  <c r="J85" i="12" s="1"/>
  <c r="H90" i="12"/>
  <c r="I90" i="12" s="1"/>
  <c r="J90" i="12" s="1"/>
  <c r="J91" i="12" s="1"/>
  <c r="I94" i="12"/>
  <c r="H96" i="12"/>
  <c r="I96" i="12" s="1"/>
  <c r="J96" i="12" s="1"/>
  <c r="I100" i="12"/>
  <c r="L110" i="12"/>
  <c r="M110" i="12" s="1"/>
  <c r="M112" i="12" s="1"/>
  <c r="I110" i="12"/>
  <c r="J110" i="12" s="1"/>
  <c r="J112" i="12" s="1"/>
  <c r="L114" i="12"/>
  <c r="M114" i="12" s="1"/>
  <c r="L122" i="12"/>
  <c r="M122" i="12" s="1"/>
  <c r="I122" i="12"/>
  <c r="J122" i="12" s="1"/>
  <c r="L134" i="12"/>
  <c r="M134" i="12" s="1"/>
  <c r="M136" i="12" s="1"/>
  <c r="I134" i="12"/>
  <c r="J134" i="12" s="1"/>
  <c r="L138" i="12"/>
  <c r="M138" i="12" s="1"/>
  <c r="L146" i="12"/>
  <c r="M146" i="12" s="1"/>
  <c r="M148" i="12" s="1"/>
  <c r="I146" i="12"/>
  <c r="J146" i="12" s="1"/>
  <c r="L101" i="12"/>
  <c r="M101" i="12" s="1"/>
  <c r="M103" i="12" s="1"/>
  <c r="I101" i="12"/>
  <c r="J101" i="12" s="1"/>
  <c r="R101" i="12"/>
  <c r="H102" i="12"/>
  <c r="I102" i="12" s="1"/>
  <c r="J102" i="12" s="1"/>
  <c r="L104" i="12"/>
  <c r="M104" i="12" s="1"/>
  <c r="M106" i="12" s="1"/>
  <c r="I104" i="12"/>
  <c r="J104" i="12" s="1"/>
  <c r="J106" i="12" s="1"/>
  <c r="L150" i="12"/>
  <c r="M150" i="12" s="1"/>
  <c r="I150" i="12"/>
  <c r="J150" i="12" s="1"/>
  <c r="L153" i="12"/>
  <c r="M153" i="12" s="1"/>
  <c r="L158" i="12"/>
  <c r="M158" i="12" s="1"/>
  <c r="M160" i="12" s="1"/>
  <c r="I158" i="12"/>
  <c r="J158" i="12" s="1"/>
  <c r="J160" i="12" s="1"/>
  <c r="L156" i="12"/>
  <c r="M156" i="12" s="1"/>
  <c r="M157" i="12" s="1"/>
  <c r="I156" i="12"/>
  <c r="J156" i="12" s="1"/>
  <c r="L161" i="12"/>
  <c r="M161" i="12" s="1"/>
  <c r="M163" i="12" s="1"/>
  <c r="I161" i="12"/>
  <c r="J161" i="12" s="1"/>
  <c r="J163" i="12" s="1"/>
  <c r="H105" i="12"/>
  <c r="I105" i="12" s="1"/>
  <c r="J105" i="12" s="1"/>
  <c r="H108" i="12"/>
  <c r="I108" i="12" s="1"/>
  <c r="J108" i="12" s="1"/>
  <c r="H111" i="12"/>
  <c r="I111" i="12" s="1"/>
  <c r="J111" i="12" s="1"/>
  <c r="H114" i="12"/>
  <c r="I114" i="12" s="1"/>
  <c r="J114" i="12" s="1"/>
  <c r="H117" i="12"/>
  <c r="I117" i="12" s="1"/>
  <c r="J117" i="12" s="1"/>
  <c r="H120" i="12"/>
  <c r="I120" i="12" s="1"/>
  <c r="J120" i="12" s="1"/>
  <c r="H123" i="12"/>
  <c r="I123" i="12" s="1"/>
  <c r="J123" i="12" s="1"/>
  <c r="H126" i="12"/>
  <c r="I126" i="12" s="1"/>
  <c r="J126" i="12" s="1"/>
  <c r="H129" i="12"/>
  <c r="I129" i="12" s="1"/>
  <c r="J129" i="12" s="1"/>
  <c r="H132" i="12"/>
  <c r="I132" i="12" s="1"/>
  <c r="J132" i="12" s="1"/>
  <c r="H135" i="12"/>
  <c r="I135" i="12" s="1"/>
  <c r="J135" i="12" s="1"/>
  <c r="H138" i="12"/>
  <c r="I138" i="12" s="1"/>
  <c r="J138" i="12" s="1"/>
  <c r="H141" i="12"/>
  <c r="I141" i="12" s="1"/>
  <c r="J141" i="12" s="1"/>
  <c r="H144" i="12"/>
  <c r="I144" i="12" s="1"/>
  <c r="J144" i="12" s="1"/>
  <c r="H147" i="12"/>
  <c r="I147" i="12" s="1"/>
  <c r="J147" i="12" s="1"/>
  <c r="H153" i="12"/>
  <c r="I153" i="12" s="1"/>
  <c r="J153" i="12" s="1"/>
  <c r="L26" i="5"/>
  <c r="M26" i="5" s="1"/>
  <c r="I32" i="5"/>
  <c r="J32" i="5" s="1"/>
  <c r="L23" i="5"/>
  <c r="M23" i="5" s="1"/>
  <c r="L14" i="5"/>
  <c r="M14" i="5" s="1"/>
  <c r="M20" i="5"/>
  <c r="J26" i="5"/>
  <c r="J17" i="5"/>
  <c r="I25" i="5"/>
  <c r="J24" i="5"/>
  <c r="J25" i="5" s="1"/>
  <c r="M32" i="5"/>
  <c r="J29" i="5"/>
  <c r="J14" i="5"/>
  <c r="L29" i="5"/>
  <c r="K24" i="5"/>
  <c r="L24" i="5" s="1"/>
  <c r="L17" i="5"/>
  <c r="P15" i="5"/>
  <c r="J148" i="12" l="1"/>
  <c r="M127" i="12"/>
  <c r="J133" i="12"/>
  <c r="J76" i="12"/>
  <c r="J151" i="12"/>
  <c r="J136" i="12"/>
  <c r="M115" i="12"/>
  <c r="M118" i="12"/>
  <c r="M121" i="12"/>
  <c r="M145" i="12"/>
  <c r="J139" i="12"/>
  <c r="J142" i="12"/>
  <c r="J70" i="12"/>
  <c r="J100" i="12"/>
  <c r="M79" i="12"/>
  <c r="M139" i="12"/>
  <c r="M142" i="12"/>
  <c r="J94" i="12"/>
  <c r="M25" i="12"/>
  <c r="J64" i="12"/>
  <c r="J103" i="12"/>
  <c r="J124" i="12"/>
  <c r="J109" i="12"/>
  <c r="J88" i="12"/>
  <c r="M22" i="12"/>
  <c r="M124" i="12"/>
  <c r="J154" i="12"/>
  <c r="J127" i="12"/>
  <c r="J130" i="12"/>
  <c r="L49" i="12"/>
  <c r="J82" i="12"/>
  <c r="I85" i="12"/>
  <c r="I64" i="12"/>
  <c r="I49" i="12"/>
  <c r="I88" i="12"/>
  <c r="L25" i="12"/>
  <c r="I19" i="12"/>
  <c r="I34" i="12"/>
  <c r="I28" i="12"/>
  <c r="L28" i="12"/>
  <c r="I22" i="12"/>
  <c r="L22" i="12"/>
  <c r="I139" i="12"/>
  <c r="L91" i="12"/>
  <c r="I130" i="12"/>
  <c r="I133" i="12"/>
  <c r="L145" i="12"/>
  <c r="L19" i="12"/>
  <c r="L106" i="12"/>
  <c r="L103" i="12"/>
  <c r="I124" i="12"/>
  <c r="L112" i="12"/>
  <c r="I151" i="12"/>
  <c r="L139" i="12"/>
  <c r="L97" i="12"/>
  <c r="I142" i="12"/>
  <c r="L130" i="12"/>
  <c r="I79" i="12"/>
  <c r="L121" i="12"/>
  <c r="L82" i="12"/>
  <c r="L67" i="12"/>
  <c r="L133" i="12"/>
  <c r="L43" i="12"/>
  <c r="J16" i="12"/>
  <c r="I16" i="12"/>
  <c r="L55" i="12"/>
  <c r="L160" i="12"/>
  <c r="I103" i="12"/>
  <c r="I112" i="12"/>
  <c r="L127" i="12"/>
  <c r="L118" i="12"/>
  <c r="I121" i="12"/>
  <c r="L88" i="12"/>
  <c r="L109" i="12"/>
  <c r="L94" i="12"/>
  <c r="I163" i="12"/>
  <c r="L100" i="12"/>
  <c r="I136" i="12"/>
  <c r="L124" i="12"/>
  <c r="L151" i="12"/>
  <c r="I115" i="12"/>
  <c r="L79" i="12"/>
  <c r="L142" i="12"/>
  <c r="I97" i="12"/>
  <c r="I157" i="12"/>
  <c r="L76" i="12"/>
  <c r="M16" i="12"/>
  <c r="I106" i="12"/>
  <c r="L148" i="12"/>
  <c r="L154" i="12"/>
  <c r="L31" i="12"/>
  <c r="L163" i="12"/>
  <c r="I160" i="12"/>
  <c r="I148" i="12"/>
  <c r="L136" i="12"/>
  <c r="I154" i="12"/>
  <c r="I127" i="12"/>
  <c r="L115" i="12"/>
  <c r="L85" i="12"/>
  <c r="I118" i="12"/>
  <c r="I91" i="12"/>
  <c r="I55" i="12"/>
  <c r="L157" i="12"/>
  <c r="I109" i="12"/>
  <c r="I145" i="12"/>
  <c r="L16" i="12"/>
  <c r="M17" i="5"/>
  <c r="M24" i="5"/>
  <c r="M25" i="5" s="1"/>
  <c r="L25" i="5"/>
  <c r="M29" i="5"/>
  <c r="I8" i="12" l="1"/>
  <c r="J8" i="12"/>
  <c r="L8" i="12"/>
  <c r="M8" i="12"/>
  <c r="L7" i="12" l="1"/>
  <c r="I7" i="12"/>
  <c r="G8" i="8"/>
  <c r="Q14" i="5" l="1"/>
  <c r="H15" i="5" s="1"/>
  <c r="I15" i="5" s="1"/>
  <c r="R14" i="5"/>
  <c r="K15" i="5" s="1"/>
  <c r="L15" i="5" s="1"/>
  <c r="G89" i="4"/>
  <c r="F89" i="4"/>
  <c r="E89" i="4"/>
  <c r="D89" i="4"/>
  <c r="C89" i="4"/>
  <c r="B89" i="4"/>
  <c r="H88" i="4"/>
  <c r="H87" i="4"/>
  <c r="H86" i="4"/>
  <c r="H85" i="4"/>
  <c r="H84" i="4"/>
  <c r="H83" i="4"/>
  <c r="H82" i="4"/>
  <c r="M15" i="5" l="1"/>
  <c r="M16" i="5" s="1"/>
  <c r="L16" i="5"/>
  <c r="J15" i="5"/>
  <c r="J16" i="5" s="1"/>
  <c r="I16" i="5"/>
  <c r="H89" i="4"/>
  <c r="C79" i="4"/>
  <c r="H64" i="4"/>
  <c r="E55" i="4"/>
  <c r="D55" i="4"/>
  <c r="C55" i="4"/>
  <c r="B55" i="4"/>
  <c r="F54" i="4"/>
  <c r="F53" i="4"/>
  <c r="F52" i="4"/>
  <c r="F51" i="4"/>
  <c r="F50" i="4"/>
  <c r="F49" i="4"/>
  <c r="E37" i="4"/>
  <c r="D37" i="4"/>
  <c r="C37" i="4"/>
  <c r="B37" i="4"/>
  <c r="F36" i="4"/>
  <c r="F35" i="4"/>
  <c r="F34" i="4"/>
  <c r="F33" i="4"/>
  <c r="F32" i="4"/>
  <c r="F31" i="4"/>
  <c r="H78" i="4"/>
  <c r="H67" i="4"/>
  <c r="H68" i="4"/>
  <c r="G79" i="4"/>
  <c r="F79" i="4"/>
  <c r="E79" i="4"/>
  <c r="D79" i="4"/>
  <c r="B79" i="4"/>
  <c r="H77" i="4"/>
  <c r="H76" i="4"/>
  <c r="H75" i="4"/>
  <c r="H74" i="4"/>
  <c r="H73" i="4"/>
  <c r="H72" i="4"/>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F8" i="7"/>
  <c r="A10" i="7"/>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G35" i="5"/>
  <c r="G36" i="5"/>
  <c r="E37" i="5"/>
  <c r="F37" i="5"/>
  <c r="P37" i="5" s="1"/>
  <c r="G37" i="5"/>
  <c r="G38" i="5"/>
  <c r="G39" i="5"/>
  <c r="E40" i="5"/>
  <c r="F40" i="5"/>
  <c r="P40" i="5" s="1"/>
  <c r="G40" i="5"/>
  <c r="G41" i="5"/>
  <c r="G42" i="5"/>
  <c r="E43" i="5"/>
  <c r="F43" i="5"/>
  <c r="P43" i="5" s="1"/>
  <c r="G43" i="5"/>
  <c r="G44" i="5"/>
  <c r="G45" i="5"/>
  <c r="E46" i="5"/>
  <c r="F46" i="5"/>
  <c r="P46" i="5" s="1"/>
  <c r="G46" i="5"/>
  <c r="G47" i="5"/>
  <c r="G48" i="5"/>
  <c r="E49" i="5"/>
  <c r="F49" i="5"/>
  <c r="P49" i="5" s="1"/>
  <c r="G49" i="5"/>
  <c r="G50" i="5"/>
  <c r="G51" i="5"/>
  <c r="E52" i="5"/>
  <c r="F52" i="5"/>
  <c r="P52" i="5" s="1"/>
  <c r="G52" i="5"/>
  <c r="G53" i="5"/>
  <c r="G54" i="5"/>
  <c r="E55" i="5"/>
  <c r="F55" i="5"/>
  <c r="P55" i="5" s="1"/>
  <c r="G55" i="5"/>
  <c r="G56" i="5"/>
  <c r="G57" i="5"/>
  <c r="E58" i="5"/>
  <c r="F58" i="5"/>
  <c r="P58" i="5" s="1"/>
  <c r="G58" i="5"/>
  <c r="G59" i="5"/>
  <c r="G60" i="5"/>
  <c r="E61" i="5"/>
  <c r="F61" i="5"/>
  <c r="P61" i="5" s="1"/>
  <c r="G61" i="5"/>
  <c r="G62" i="5"/>
  <c r="G63" i="5"/>
  <c r="E64" i="5"/>
  <c r="F64" i="5"/>
  <c r="P64" i="5" s="1"/>
  <c r="G64" i="5"/>
  <c r="G65" i="5"/>
  <c r="G66" i="5"/>
  <c r="E67" i="5"/>
  <c r="F67" i="5"/>
  <c r="P67" i="5" s="1"/>
  <c r="G67" i="5"/>
  <c r="G68" i="5"/>
  <c r="G69" i="5"/>
  <c r="E70" i="5"/>
  <c r="F70" i="5"/>
  <c r="P70" i="5" s="1"/>
  <c r="G70" i="5"/>
  <c r="G71" i="5"/>
  <c r="G72" i="5"/>
  <c r="E73" i="5"/>
  <c r="F73" i="5"/>
  <c r="P73" i="5" s="1"/>
  <c r="G73" i="5"/>
  <c r="G74" i="5"/>
  <c r="G75" i="5"/>
  <c r="E76" i="5"/>
  <c r="F76" i="5"/>
  <c r="P76" i="5" s="1"/>
  <c r="G76" i="5"/>
  <c r="G77" i="5"/>
  <c r="G78" i="5"/>
  <c r="E79" i="5"/>
  <c r="F79" i="5"/>
  <c r="P79" i="5" s="1"/>
  <c r="G79" i="5"/>
  <c r="G80" i="5"/>
  <c r="G81" i="5"/>
  <c r="E82" i="5"/>
  <c r="F82" i="5"/>
  <c r="P82" i="5" s="1"/>
  <c r="G82" i="5"/>
  <c r="G83" i="5"/>
  <c r="G84" i="5"/>
  <c r="E85" i="5"/>
  <c r="F85" i="5"/>
  <c r="P85" i="5" s="1"/>
  <c r="G85" i="5"/>
  <c r="G86" i="5"/>
  <c r="G87" i="5"/>
  <c r="E88" i="5"/>
  <c r="F88" i="5"/>
  <c r="P88" i="5" s="1"/>
  <c r="G88" i="5"/>
  <c r="G89" i="5"/>
  <c r="G90" i="5"/>
  <c r="E91" i="5"/>
  <c r="F91" i="5"/>
  <c r="P91" i="5" s="1"/>
  <c r="G91" i="5"/>
  <c r="G92" i="5"/>
  <c r="G93" i="5"/>
  <c r="E94" i="5"/>
  <c r="F94" i="5"/>
  <c r="P94" i="5" s="1"/>
  <c r="G94" i="5"/>
  <c r="G95" i="5"/>
  <c r="G96" i="5"/>
  <c r="E97" i="5"/>
  <c r="F97" i="5"/>
  <c r="P97" i="5" s="1"/>
  <c r="G97" i="5"/>
  <c r="G98" i="5"/>
  <c r="G99" i="5"/>
  <c r="E100" i="5"/>
  <c r="F100" i="5"/>
  <c r="P100" i="5" s="1"/>
  <c r="G100" i="5"/>
  <c r="G101" i="5"/>
  <c r="G102" i="5"/>
  <c r="E103" i="5"/>
  <c r="F103" i="5"/>
  <c r="P103" i="5" s="1"/>
  <c r="G103" i="5"/>
  <c r="G104" i="5"/>
  <c r="G105" i="5"/>
  <c r="E106" i="5"/>
  <c r="F106" i="5"/>
  <c r="P106" i="5" s="1"/>
  <c r="G106" i="5"/>
  <c r="G107" i="5"/>
  <c r="G108" i="5"/>
  <c r="E109" i="5"/>
  <c r="F109" i="5"/>
  <c r="P109" i="5" s="1"/>
  <c r="G109" i="5"/>
  <c r="G110" i="5"/>
  <c r="G111" i="5"/>
  <c r="E112" i="5"/>
  <c r="F112" i="5"/>
  <c r="P112" i="5" s="1"/>
  <c r="G112" i="5"/>
  <c r="G113" i="5"/>
  <c r="G114" i="5"/>
  <c r="E115" i="5"/>
  <c r="F115" i="5"/>
  <c r="P115" i="5" s="1"/>
  <c r="G115" i="5"/>
  <c r="G116" i="5"/>
  <c r="G117" i="5"/>
  <c r="E118" i="5"/>
  <c r="F118" i="5"/>
  <c r="P118" i="5" s="1"/>
  <c r="G118" i="5"/>
  <c r="G119" i="5"/>
  <c r="G120" i="5"/>
  <c r="E121" i="5"/>
  <c r="F121" i="5"/>
  <c r="P121" i="5" s="1"/>
  <c r="G121" i="5"/>
  <c r="G122" i="5"/>
  <c r="G123" i="5"/>
  <c r="E124" i="5"/>
  <c r="F124" i="5"/>
  <c r="P124" i="5" s="1"/>
  <c r="G124" i="5"/>
  <c r="G125" i="5"/>
  <c r="G126" i="5"/>
  <c r="E127" i="5"/>
  <c r="F127" i="5"/>
  <c r="P127" i="5" s="1"/>
  <c r="G127" i="5"/>
  <c r="G128" i="5"/>
  <c r="G129" i="5"/>
  <c r="E130" i="5"/>
  <c r="F130" i="5"/>
  <c r="P130" i="5" s="1"/>
  <c r="G130" i="5"/>
  <c r="G131" i="5"/>
  <c r="G132" i="5"/>
  <c r="E133" i="5"/>
  <c r="F133" i="5"/>
  <c r="P133" i="5" s="1"/>
  <c r="G133" i="5"/>
  <c r="G134" i="5"/>
  <c r="G135" i="5"/>
  <c r="E136" i="5"/>
  <c r="F136" i="5"/>
  <c r="P136" i="5" s="1"/>
  <c r="G136" i="5"/>
  <c r="G137" i="5"/>
  <c r="G138" i="5"/>
  <c r="E139" i="5"/>
  <c r="F139" i="5"/>
  <c r="P139" i="5" s="1"/>
  <c r="G139" i="5"/>
  <c r="G140" i="5"/>
  <c r="G141" i="5"/>
  <c r="E142" i="5"/>
  <c r="F142" i="5"/>
  <c r="P142" i="5" s="1"/>
  <c r="G142" i="5"/>
  <c r="G143" i="5"/>
  <c r="G144" i="5"/>
  <c r="E145" i="5"/>
  <c r="F145" i="5"/>
  <c r="P145" i="5" s="1"/>
  <c r="G145" i="5"/>
  <c r="G146" i="5"/>
  <c r="L146" i="5" s="1"/>
  <c r="G147" i="5"/>
  <c r="E148" i="5"/>
  <c r="F148" i="5"/>
  <c r="P148" i="5" s="1"/>
  <c r="G148" i="5"/>
  <c r="G149" i="5"/>
  <c r="G150" i="5"/>
  <c r="E151" i="5"/>
  <c r="F151" i="5"/>
  <c r="P151" i="5" s="1"/>
  <c r="G151" i="5"/>
  <c r="G152" i="5"/>
  <c r="G153" i="5"/>
  <c r="E154" i="5"/>
  <c r="F154" i="5"/>
  <c r="P154" i="5" s="1"/>
  <c r="G154" i="5"/>
  <c r="G155" i="5"/>
  <c r="G156" i="5"/>
  <c r="E157" i="5"/>
  <c r="F157" i="5"/>
  <c r="P157" i="5" s="1"/>
  <c r="G157" i="5"/>
  <c r="G158" i="5"/>
  <c r="G159" i="5"/>
  <c r="E160" i="5"/>
  <c r="F160" i="5"/>
  <c r="P160" i="5" s="1"/>
  <c r="G160" i="5"/>
  <c r="G161" i="5"/>
  <c r="G162" i="5"/>
  <c r="E163" i="5"/>
  <c r="F163" i="5"/>
  <c r="P163" i="5" s="1"/>
  <c r="G163" i="5"/>
  <c r="F3" i="4"/>
  <c r="F4" i="4"/>
  <c r="F5" i="4"/>
  <c r="F6" i="4"/>
  <c r="F7" i="4"/>
  <c r="F8" i="4"/>
  <c r="B9" i="4"/>
  <c r="C9" i="4"/>
  <c r="D9" i="4"/>
  <c r="E9" i="4"/>
  <c r="H12" i="4"/>
  <c r="H13" i="4"/>
  <c r="H14" i="4"/>
  <c r="H15" i="4"/>
  <c r="H16" i="4"/>
  <c r="H17" i="4"/>
  <c r="H18" i="4"/>
  <c r="H21" i="4"/>
  <c r="H22" i="4"/>
  <c r="H23" i="4"/>
  <c r="H24" i="4"/>
  <c r="H25" i="4"/>
  <c r="H26" i="4"/>
  <c r="H27" i="4"/>
  <c r="B28" i="4"/>
  <c r="C28" i="4"/>
  <c r="D28" i="4"/>
  <c r="E28" i="4"/>
  <c r="F28" i="4"/>
  <c r="G28" i="4"/>
  <c r="D40" i="4"/>
  <c r="I40" i="4"/>
  <c r="D41" i="4"/>
  <c r="I41" i="4"/>
  <c r="D42" i="4"/>
  <c r="I42" i="4"/>
  <c r="D43" i="4"/>
  <c r="I43" i="4"/>
  <c r="D44" i="4"/>
  <c r="I44" i="4"/>
  <c r="D45" i="4"/>
  <c r="I45" i="4"/>
  <c r="D46" i="4"/>
  <c r="E46" i="4"/>
  <c r="F46" i="4"/>
  <c r="G46" i="4"/>
  <c r="H46" i="4"/>
  <c r="H58" i="4"/>
  <c r="H59" i="4"/>
  <c r="H60" i="4"/>
  <c r="H61" i="4"/>
  <c r="H62" i="4"/>
  <c r="H63" i="4"/>
  <c r="H65" i="4"/>
  <c r="H66" i="4"/>
  <c r="B69" i="4"/>
  <c r="C69" i="4"/>
  <c r="D69" i="4"/>
  <c r="E69" i="4"/>
  <c r="F69" i="4"/>
  <c r="G69" i="4"/>
  <c r="H28" i="4" l="1"/>
  <c r="J28" i="4" s="1"/>
  <c r="F9" i="4"/>
  <c r="H135" i="5"/>
  <c r="I135" i="5" s="1"/>
  <c r="K135" i="5"/>
  <c r="L135" i="5" s="1"/>
  <c r="M135" i="5" s="1"/>
  <c r="Q134" i="5"/>
  <c r="R134" i="5"/>
  <c r="H150" i="5"/>
  <c r="I150" i="5" s="1"/>
  <c r="Q149" i="5"/>
  <c r="K150" i="5"/>
  <c r="L150" i="5" s="1"/>
  <c r="M150" i="5" s="1"/>
  <c r="R149" i="5"/>
  <c r="H141" i="5"/>
  <c r="R140" i="5"/>
  <c r="K141" i="5"/>
  <c r="L141" i="5" s="1"/>
  <c r="M141" i="5" s="1"/>
  <c r="Q140" i="5"/>
  <c r="I128" i="5"/>
  <c r="J128" i="5" s="1"/>
  <c r="L128" i="5"/>
  <c r="H117" i="5"/>
  <c r="R116" i="5"/>
  <c r="K117" i="5"/>
  <c r="L117" i="5" s="1"/>
  <c r="M117" i="5" s="1"/>
  <c r="Q116" i="5"/>
  <c r="I104" i="5"/>
  <c r="J104" i="5" s="1"/>
  <c r="L104" i="5"/>
  <c r="H93" i="5"/>
  <c r="I93" i="5" s="1"/>
  <c r="J93" i="5" s="1"/>
  <c r="J94" i="5" s="1"/>
  <c r="R92" i="5"/>
  <c r="K93" i="5"/>
  <c r="L93" i="5" s="1"/>
  <c r="M93" i="5" s="1"/>
  <c r="Q92" i="5"/>
  <c r="I80" i="5"/>
  <c r="J80" i="5" s="1"/>
  <c r="L80" i="5"/>
  <c r="H69" i="5"/>
  <c r="R68" i="5"/>
  <c r="K69" i="5"/>
  <c r="L69" i="5" s="1"/>
  <c r="M69" i="5" s="1"/>
  <c r="Q68" i="5"/>
  <c r="I56" i="5"/>
  <c r="L56" i="5"/>
  <c r="K159" i="5"/>
  <c r="L159" i="5" s="1"/>
  <c r="M159" i="5" s="1"/>
  <c r="Q158" i="5"/>
  <c r="R158" i="5"/>
  <c r="I146" i="5"/>
  <c r="J146" i="5" s="1"/>
  <c r="I137" i="5"/>
  <c r="J137" i="5" s="1"/>
  <c r="L137" i="5"/>
  <c r="K126" i="5"/>
  <c r="L126" i="5" s="1"/>
  <c r="M126" i="5" s="1"/>
  <c r="Q125" i="5"/>
  <c r="R125" i="5"/>
  <c r="I113" i="5"/>
  <c r="J113" i="5" s="1"/>
  <c r="L113" i="5"/>
  <c r="H102" i="5"/>
  <c r="I102" i="5" s="1"/>
  <c r="J102" i="5" s="1"/>
  <c r="K102" i="5"/>
  <c r="L102" i="5" s="1"/>
  <c r="M102" i="5" s="1"/>
  <c r="Q101" i="5"/>
  <c r="R101" i="5"/>
  <c r="I89" i="5"/>
  <c r="L89" i="5"/>
  <c r="H78" i="5"/>
  <c r="I78" i="5" s="1"/>
  <c r="J78" i="5" s="1"/>
  <c r="Q77" i="5"/>
  <c r="K78" i="5"/>
  <c r="L78" i="5" s="1"/>
  <c r="M78" i="5" s="1"/>
  <c r="R77" i="5"/>
  <c r="I65" i="5"/>
  <c r="J65" i="5" s="1"/>
  <c r="J67" i="5" s="1"/>
  <c r="L65" i="5"/>
  <c r="Q86" i="5"/>
  <c r="K87" i="5"/>
  <c r="L87" i="5" s="1"/>
  <c r="M87" i="5" s="1"/>
  <c r="R86" i="5"/>
  <c r="R152" i="5"/>
  <c r="Q152" i="5"/>
  <c r="K153" i="5"/>
  <c r="L153" i="5" s="1"/>
  <c r="M153" i="5" s="1"/>
  <c r="H144" i="5"/>
  <c r="I144" i="5" s="1"/>
  <c r="J144" i="5" s="1"/>
  <c r="Q143" i="5"/>
  <c r="R143" i="5"/>
  <c r="K144" i="5"/>
  <c r="L144" i="5" s="1"/>
  <c r="M144" i="5" s="1"/>
  <c r="I131" i="5"/>
  <c r="L131" i="5"/>
  <c r="Q119" i="5"/>
  <c r="R119" i="5"/>
  <c r="K120" i="5"/>
  <c r="L120" i="5" s="1"/>
  <c r="M120" i="5" s="1"/>
  <c r="I107" i="5"/>
  <c r="J107" i="5" s="1"/>
  <c r="L107" i="5"/>
  <c r="K96" i="5"/>
  <c r="L96" i="5" s="1"/>
  <c r="M96" i="5" s="1"/>
  <c r="Q95" i="5"/>
  <c r="R95" i="5"/>
  <c r="I83" i="5"/>
  <c r="J83" i="5" s="1"/>
  <c r="L83" i="5"/>
  <c r="H72" i="5"/>
  <c r="I72" i="5" s="1"/>
  <c r="Q71" i="5"/>
  <c r="R71" i="5"/>
  <c r="K72" i="5"/>
  <c r="L72" i="5" s="1"/>
  <c r="M72" i="5" s="1"/>
  <c r="I59" i="5"/>
  <c r="J59" i="5" s="1"/>
  <c r="L59" i="5"/>
  <c r="I155" i="5"/>
  <c r="L155" i="5"/>
  <c r="M155" i="5" s="1"/>
  <c r="I122" i="5"/>
  <c r="J122" i="5" s="1"/>
  <c r="L122" i="5"/>
  <c r="I98" i="5"/>
  <c r="J98" i="5" s="1"/>
  <c r="L98" i="5"/>
  <c r="I74" i="5"/>
  <c r="J74" i="5" s="1"/>
  <c r="L74" i="5"/>
  <c r="I149" i="5"/>
  <c r="J149" i="5" s="1"/>
  <c r="L149" i="5"/>
  <c r="I140" i="5"/>
  <c r="J140" i="5" s="1"/>
  <c r="L140" i="5"/>
  <c r="R128" i="5"/>
  <c r="K129" i="5"/>
  <c r="L129" i="5" s="1"/>
  <c r="M129" i="5" s="1"/>
  <c r="Q128" i="5"/>
  <c r="I116" i="5"/>
  <c r="J116" i="5" s="1"/>
  <c r="L116" i="5"/>
  <c r="H105" i="5"/>
  <c r="I105" i="5" s="1"/>
  <c r="R104" i="5"/>
  <c r="Q104" i="5"/>
  <c r="K105" i="5"/>
  <c r="L105" i="5" s="1"/>
  <c r="M105" i="5" s="1"/>
  <c r="I92" i="5"/>
  <c r="J92" i="5" s="1"/>
  <c r="L92" i="5"/>
  <c r="H81" i="5"/>
  <c r="R80" i="5"/>
  <c r="K81" i="5"/>
  <c r="L81" i="5" s="1"/>
  <c r="M81" i="5" s="1"/>
  <c r="Q80" i="5"/>
  <c r="I68" i="5"/>
  <c r="J68" i="5" s="1"/>
  <c r="L68" i="5"/>
  <c r="H57" i="5"/>
  <c r="R56" i="5"/>
  <c r="Q56" i="5"/>
  <c r="K57" i="5"/>
  <c r="L57" i="5" s="1"/>
  <c r="M57" i="5" s="1"/>
  <c r="Q62" i="5"/>
  <c r="K63" i="5"/>
  <c r="L63" i="5" s="1"/>
  <c r="M63" i="5" s="1"/>
  <c r="R62" i="5"/>
  <c r="I158" i="5"/>
  <c r="J158" i="5" s="1"/>
  <c r="L158" i="5"/>
  <c r="H147" i="5"/>
  <c r="K147" i="5"/>
  <c r="L147" i="5" s="1"/>
  <c r="M147" i="5" s="1"/>
  <c r="Q146" i="5"/>
  <c r="R146" i="5"/>
  <c r="H138" i="5"/>
  <c r="I138" i="5" s="1"/>
  <c r="K138" i="5"/>
  <c r="L138" i="5" s="1"/>
  <c r="M138" i="5" s="1"/>
  <c r="Q137" i="5"/>
  <c r="R137" i="5"/>
  <c r="I125" i="5"/>
  <c r="J125" i="5" s="1"/>
  <c r="L125" i="5"/>
  <c r="H114" i="5"/>
  <c r="Q113" i="5"/>
  <c r="K114" i="5"/>
  <c r="L114" i="5" s="1"/>
  <c r="M114" i="5" s="1"/>
  <c r="R113" i="5"/>
  <c r="I101" i="5"/>
  <c r="L101" i="5"/>
  <c r="H90" i="5"/>
  <c r="I90" i="5" s="1"/>
  <c r="J90" i="5" s="1"/>
  <c r="Q89" i="5"/>
  <c r="R89" i="5"/>
  <c r="K90" i="5"/>
  <c r="L90" i="5" s="1"/>
  <c r="M90" i="5" s="1"/>
  <c r="I77" i="5"/>
  <c r="I79" i="5" s="1"/>
  <c r="L77" i="5"/>
  <c r="H66" i="5"/>
  <c r="I66" i="5" s="1"/>
  <c r="J66" i="5" s="1"/>
  <c r="Q65" i="5"/>
  <c r="R65" i="5"/>
  <c r="K66" i="5"/>
  <c r="L66" i="5" s="1"/>
  <c r="M66" i="5" s="1"/>
  <c r="M146" i="5"/>
  <c r="M148" i="5" s="1"/>
  <c r="L148" i="5"/>
  <c r="H123" i="5"/>
  <c r="I123" i="5" s="1"/>
  <c r="J123" i="5" s="1"/>
  <c r="J124" i="5" s="1"/>
  <c r="Q122" i="5"/>
  <c r="K123" i="5"/>
  <c r="L123" i="5" s="1"/>
  <c r="M123" i="5" s="1"/>
  <c r="R122" i="5"/>
  <c r="I110" i="5"/>
  <c r="J110" i="5" s="1"/>
  <c r="L110" i="5"/>
  <c r="K99" i="5"/>
  <c r="L99" i="5" s="1"/>
  <c r="M99" i="5" s="1"/>
  <c r="Q98" i="5"/>
  <c r="R98" i="5"/>
  <c r="I86" i="5"/>
  <c r="J86" i="5" s="1"/>
  <c r="L86" i="5"/>
  <c r="K75" i="5"/>
  <c r="L75" i="5" s="1"/>
  <c r="M75" i="5" s="1"/>
  <c r="Q74" i="5"/>
  <c r="R74" i="5"/>
  <c r="I62" i="5"/>
  <c r="J62" i="5" s="1"/>
  <c r="L62" i="5"/>
  <c r="Q110" i="5"/>
  <c r="K111" i="5"/>
  <c r="L111" i="5" s="1"/>
  <c r="M111" i="5" s="1"/>
  <c r="R110" i="5"/>
  <c r="H156" i="5"/>
  <c r="Q155" i="5"/>
  <c r="R155" i="5"/>
  <c r="K156" i="5"/>
  <c r="L156" i="5" s="1"/>
  <c r="I134" i="5"/>
  <c r="J134" i="5" s="1"/>
  <c r="L134" i="5"/>
  <c r="I152" i="5"/>
  <c r="J152" i="5" s="1"/>
  <c r="L152" i="5"/>
  <c r="I143" i="5"/>
  <c r="L143" i="5"/>
  <c r="K132" i="5"/>
  <c r="L132" i="5" s="1"/>
  <c r="M132" i="5" s="1"/>
  <c r="Q131" i="5"/>
  <c r="R131" i="5"/>
  <c r="I119" i="5"/>
  <c r="J119" i="5" s="1"/>
  <c r="L119" i="5"/>
  <c r="H108" i="5"/>
  <c r="Q107" i="5"/>
  <c r="K108" i="5"/>
  <c r="L108" i="5" s="1"/>
  <c r="M108" i="5" s="1"/>
  <c r="R107" i="5"/>
  <c r="I95" i="5"/>
  <c r="J95" i="5" s="1"/>
  <c r="L95" i="5"/>
  <c r="H84" i="5"/>
  <c r="I84" i="5" s="1"/>
  <c r="J84" i="5" s="1"/>
  <c r="J85" i="5" s="1"/>
  <c r="K84" i="5"/>
  <c r="L84" i="5" s="1"/>
  <c r="M84" i="5" s="1"/>
  <c r="Q83" i="5"/>
  <c r="R83" i="5"/>
  <c r="I71" i="5"/>
  <c r="J71" i="5" s="1"/>
  <c r="L71" i="5"/>
  <c r="Q59" i="5"/>
  <c r="K60" i="5"/>
  <c r="L60" i="5" s="1"/>
  <c r="M60" i="5" s="1"/>
  <c r="R59" i="5"/>
  <c r="I53" i="5"/>
  <c r="J53" i="5" s="1"/>
  <c r="L53" i="5"/>
  <c r="M53" i="5" s="1"/>
  <c r="I50" i="5"/>
  <c r="J50" i="5" s="1"/>
  <c r="L50" i="5"/>
  <c r="M50" i="5" s="1"/>
  <c r="I47" i="5"/>
  <c r="J47" i="5" s="1"/>
  <c r="L47" i="5"/>
  <c r="M47" i="5" s="1"/>
  <c r="I44" i="5"/>
  <c r="J44" i="5" s="1"/>
  <c r="L44" i="5"/>
  <c r="M44" i="5" s="1"/>
  <c r="I41" i="5"/>
  <c r="J41" i="5" s="1"/>
  <c r="L41" i="5"/>
  <c r="M41" i="5" s="1"/>
  <c r="I38" i="5"/>
  <c r="J38" i="5" s="1"/>
  <c r="L38" i="5"/>
  <c r="M38" i="5" s="1"/>
  <c r="I35" i="5"/>
  <c r="J35" i="5" s="1"/>
  <c r="L35" i="5"/>
  <c r="M35" i="5" s="1"/>
  <c r="H54" i="5"/>
  <c r="I54" i="5" s="1"/>
  <c r="J54" i="5" s="1"/>
  <c r="Q53" i="5"/>
  <c r="R53" i="5"/>
  <c r="K54" i="5"/>
  <c r="L54" i="5" s="1"/>
  <c r="Q47" i="5"/>
  <c r="H48" i="5" s="1"/>
  <c r="I48" i="5" s="1"/>
  <c r="R47" i="5"/>
  <c r="K48" i="5" s="1"/>
  <c r="L48" i="5" s="1"/>
  <c r="H36" i="5"/>
  <c r="I36" i="5" s="1"/>
  <c r="Q35" i="5"/>
  <c r="R35" i="5"/>
  <c r="K36" i="5"/>
  <c r="L36" i="5" s="1"/>
  <c r="Q41" i="5"/>
  <c r="H42" i="5" s="1"/>
  <c r="I42" i="5" s="1"/>
  <c r="J42" i="5" s="1"/>
  <c r="R41" i="5"/>
  <c r="K42" i="5" s="1"/>
  <c r="L42" i="5" s="1"/>
  <c r="H51" i="5"/>
  <c r="I51" i="5" s="1"/>
  <c r="J51" i="5" s="1"/>
  <c r="Q50" i="5"/>
  <c r="K51" i="5"/>
  <c r="L51" i="5" s="1"/>
  <c r="R50" i="5"/>
  <c r="Q38" i="5"/>
  <c r="H39" i="5" s="1"/>
  <c r="I39" i="5" s="1"/>
  <c r="R38" i="5"/>
  <c r="K39" i="5" s="1"/>
  <c r="L39" i="5" s="1"/>
  <c r="H45" i="5"/>
  <c r="I45" i="5" s="1"/>
  <c r="K45" i="5"/>
  <c r="L45" i="5" s="1"/>
  <c r="Q44" i="5"/>
  <c r="R44" i="5"/>
  <c r="R32" i="5"/>
  <c r="K33" i="5" s="1"/>
  <c r="L33" i="5" s="1"/>
  <c r="Q32" i="5"/>
  <c r="H33" i="5" s="1"/>
  <c r="I33" i="5" s="1"/>
  <c r="Q29" i="5"/>
  <c r="H30" i="5" s="1"/>
  <c r="I30" i="5" s="1"/>
  <c r="R29" i="5"/>
  <c r="K30" i="5" s="1"/>
  <c r="L30" i="5" s="1"/>
  <c r="Q26" i="5"/>
  <c r="H27" i="5" s="1"/>
  <c r="I27" i="5" s="1"/>
  <c r="R26" i="5"/>
  <c r="K27" i="5" s="1"/>
  <c r="L27" i="5" s="1"/>
  <c r="Q23" i="5"/>
  <c r="R23" i="5"/>
  <c r="Q20" i="5"/>
  <c r="H21" i="5" s="1"/>
  <c r="I21" i="5" s="1"/>
  <c r="R20" i="5"/>
  <c r="K21" i="5" s="1"/>
  <c r="L21" i="5" s="1"/>
  <c r="Q17" i="5"/>
  <c r="H18" i="5" s="1"/>
  <c r="I18" i="5" s="1"/>
  <c r="R17" i="5"/>
  <c r="K18" i="5" s="1"/>
  <c r="L18" i="5" s="1"/>
  <c r="I161" i="5"/>
  <c r="J161" i="5" s="1"/>
  <c r="L161" i="5"/>
  <c r="M161" i="5" s="1"/>
  <c r="R161" i="5"/>
  <c r="K162" i="5"/>
  <c r="L162" i="5" s="1"/>
  <c r="Q161" i="5"/>
  <c r="H162" i="5" s="1"/>
  <c r="I162" i="5" s="1"/>
  <c r="J162" i="5" s="1"/>
  <c r="H153" i="5"/>
  <c r="I153" i="5" s="1"/>
  <c r="H120" i="5"/>
  <c r="I120" i="5" s="1"/>
  <c r="J120" i="5" s="1"/>
  <c r="H96" i="5"/>
  <c r="I96" i="5" s="1"/>
  <c r="I99" i="5"/>
  <c r="J99" i="5" s="1"/>
  <c r="J100" i="5" s="1"/>
  <c r="H99" i="5"/>
  <c r="H75" i="5"/>
  <c r="I75" i="5" s="1"/>
  <c r="I76" i="5" s="1"/>
  <c r="H132" i="5"/>
  <c r="I132" i="5" s="1"/>
  <c r="I81" i="5"/>
  <c r="I82" i="5" s="1"/>
  <c r="H60" i="5"/>
  <c r="I60" i="5" s="1"/>
  <c r="H129" i="5"/>
  <c r="I129" i="5" s="1"/>
  <c r="H159" i="5"/>
  <c r="I159" i="5" s="1"/>
  <c r="H126" i="5"/>
  <c r="I126" i="5" s="1"/>
  <c r="H111" i="5"/>
  <c r="I111" i="5" s="1"/>
  <c r="H87" i="5"/>
  <c r="I87" i="5" s="1"/>
  <c r="H63" i="5"/>
  <c r="I63" i="5" s="1"/>
  <c r="I156" i="5"/>
  <c r="J156" i="5" s="1"/>
  <c r="I69" i="5"/>
  <c r="J69" i="5" s="1"/>
  <c r="J70" i="5" s="1"/>
  <c r="H79" i="4"/>
  <c r="I46" i="4"/>
  <c r="I147" i="5"/>
  <c r="J147" i="5" s="1"/>
  <c r="J148" i="5" s="1"/>
  <c r="I141" i="5"/>
  <c r="I117" i="5"/>
  <c r="J117" i="5" s="1"/>
  <c r="J118" i="5" s="1"/>
  <c r="I57" i="5"/>
  <c r="J57" i="5" s="1"/>
  <c r="J18" i="4"/>
  <c r="F37" i="4"/>
  <c r="J56" i="5"/>
  <c r="I103" i="5"/>
  <c r="J101" i="5"/>
  <c r="J103" i="5" s="1"/>
  <c r="J89" i="5"/>
  <c r="J91" i="5" s="1"/>
  <c r="I91" i="5"/>
  <c r="I114" i="5"/>
  <c r="J114" i="5" s="1"/>
  <c r="J115" i="5" s="1"/>
  <c r="I108" i="5"/>
  <c r="J155" i="5"/>
  <c r="J157" i="5" s="1"/>
  <c r="J143" i="5"/>
  <c r="J131" i="5"/>
  <c r="J135" i="5"/>
  <c r="J136" i="5" s="1"/>
  <c r="F55" i="4"/>
  <c r="H69" i="4"/>
  <c r="J150" i="5" l="1"/>
  <c r="J151" i="5" s="1"/>
  <c r="I151" i="5"/>
  <c r="J72" i="5"/>
  <c r="J73" i="5" s="1"/>
  <c r="I73" i="5"/>
  <c r="J105" i="5"/>
  <c r="J106" i="5" s="1"/>
  <c r="I106" i="5"/>
  <c r="I142" i="5"/>
  <c r="I67" i="5"/>
  <c r="J77" i="5"/>
  <c r="J79" i="5" s="1"/>
  <c r="I136" i="5"/>
  <c r="I157" i="5"/>
  <c r="M152" i="5"/>
  <c r="M154" i="5" s="1"/>
  <c r="L154" i="5"/>
  <c r="M86" i="5"/>
  <c r="M88" i="5" s="1"/>
  <c r="L88" i="5"/>
  <c r="M68" i="5"/>
  <c r="M70" i="5" s="1"/>
  <c r="L70" i="5"/>
  <c r="M107" i="5"/>
  <c r="M109" i="5" s="1"/>
  <c r="L109" i="5"/>
  <c r="M56" i="5"/>
  <c r="M58" i="5" s="1"/>
  <c r="L58" i="5"/>
  <c r="J145" i="5"/>
  <c r="M119" i="5"/>
  <c r="M121" i="5" s="1"/>
  <c r="L121" i="5"/>
  <c r="M77" i="5"/>
  <c r="M79" i="5" s="1"/>
  <c r="L79" i="5"/>
  <c r="M140" i="5"/>
  <c r="M142" i="5" s="1"/>
  <c r="L142" i="5"/>
  <c r="M122" i="5"/>
  <c r="M124" i="5" s="1"/>
  <c r="L124" i="5"/>
  <c r="M65" i="5"/>
  <c r="M67" i="5" s="1"/>
  <c r="L67" i="5"/>
  <c r="M134" i="5"/>
  <c r="L136" i="5"/>
  <c r="M137" i="5"/>
  <c r="M139" i="5" s="1"/>
  <c r="L139" i="5"/>
  <c r="M128" i="5"/>
  <c r="M130" i="5" s="1"/>
  <c r="L130" i="5"/>
  <c r="M62" i="5"/>
  <c r="M64" i="5" s="1"/>
  <c r="L64" i="5"/>
  <c r="M149" i="5"/>
  <c r="M151" i="5" s="1"/>
  <c r="L151" i="5"/>
  <c r="M83" i="5"/>
  <c r="M85" i="5" s="1"/>
  <c r="L85" i="5"/>
  <c r="M61" i="5"/>
  <c r="I118" i="5"/>
  <c r="L157" i="5"/>
  <c r="M156" i="5"/>
  <c r="M157" i="5" s="1"/>
  <c r="M116" i="5"/>
  <c r="M118" i="5" s="1"/>
  <c r="L118" i="5"/>
  <c r="M104" i="5"/>
  <c r="M106" i="5" s="1"/>
  <c r="L106" i="5"/>
  <c r="M95" i="5"/>
  <c r="M97" i="5" s="1"/>
  <c r="L97" i="5"/>
  <c r="L73" i="5"/>
  <c r="M71" i="5"/>
  <c r="M73" i="5" s="1"/>
  <c r="M110" i="5"/>
  <c r="M112" i="5" s="1"/>
  <c r="L112" i="5"/>
  <c r="M125" i="5"/>
  <c r="M127" i="5" s="1"/>
  <c r="L127" i="5"/>
  <c r="M74" i="5"/>
  <c r="M76" i="5" s="1"/>
  <c r="L76" i="5"/>
  <c r="M59" i="5"/>
  <c r="L61" i="5"/>
  <c r="M131" i="5"/>
  <c r="M133" i="5" s="1"/>
  <c r="L133" i="5"/>
  <c r="M113" i="5"/>
  <c r="M115" i="5" s="1"/>
  <c r="L115" i="5"/>
  <c r="M143" i="5"/>
  <c r="M145" i="5" s="1"/>
  <c r="L145" i="5"/>
  <c r="M92" i="5"/>
  <c r="M94" i="5" s="1"/>
  <c r="L94" i="5"/>
  <c r="M80" i="5"/>
  <c r="M82" i="5" s="1"/>
  <c r="L82" i="5"/>
  <c r="M136" i="5"/>
  <c r="J141" i="5"/>
  <c r="J142" i="5" s="1"/>
  <c r="M101" i="5"/>
  <c r="M103" i="5" s="1"/>
  <c r="L103" i="5"/>
  <c r="M158" i="5"/>
  <c r="M160" i="5" s="1"/>
  <c r="L160" i="5"/>
  <c r="M98" i="5"/>
  <c r="M100" i="5" s="1"/>
  <c r="L100" i="5"/>
  <c r="L91" i="5"/>
  <c r="M89" i="5"/>
  <c r="M91" i="5" s="1"/>
  <c r="J55" i="5"/>
  <c r="J52" i="5"/>
  <c r="J43" i="5"/>
  <c r="M27" i="5"/>
  <c r="M28" i="5" s="1"/>
  <c r="L28" i="5"/>
  <c r="J27" i="5"/>
  <c r="J28" i="5" s="1"/>
  <c r="I28" i="5"/>
  <c r="M21" i="5"/>
  <c r="M22" i="5" s="1"/>
  <c r="L22" i="5"/>
  <c r="J21" i="5"/>
  <c r="J22" i="5" s="1"/>
  <c r="I22" i="5"/>
  <c r="I52" i="5"/>
  <c r="M45" i="5"/>
  <c r="M46" i="5" s="1"/>
  <c r="L46" i="5"/>
  <c r="L40" i="5"/>
  <c r="M39" i="5"/>
  <c r="M40" i="5" s="1"/>
  <c r="M54" i="5"/>
  <c r="M55" i="5" s="1"/>
  <c r="L55" i="5"/>
  <c r="M48" i="5"/>
  <c r="M49" i="5" s="1"/>
  <c r="L49" i="5"/>
  <c r="M51" i="5"/>
  <c r="M52" i="5" s="1"/>
  <c r="L52" i="5"/>
  <c r="M42" i="5"/>
  <c r="M43" i="5" s="1"/>
  <c r="L43" i="5"/>
  <c r="L37" i="5"/>
  <c r="M36" i="5"/>
  <c r="M37" i="5" s="1"/>
  <c r="I55" i="5"/>
  <c r="J163" i="5"/>
  <c r="M18" i="5"/>
  <c r="M19" i="5" s="1"/>
  <c r="L19" i="5"/>
  <c r="J18" i="5"/>
  <c r="J19" i="5" s="1"/>
  <c r="I19" i="5"/>
  <c r="J30" i="5"/>
  <c r="J31" i="5" s="1"/>
  <c r="I31" i="5"/>
  <c r="M30" i="5"/>
  <c r="M31" i="5" s="1"/>
  <c r="L31" i="5"/>
  <c r="J33" i="5"/>
  <c r="J34" i="5" s="1"/>
  <c r="I34" i="5"/>
  <c r="M33" i="5"/>
  <c r="M34" i="5" s="1"/>
  <c r="L34" i="5"/>
  <c r="M162" i="5"/>
  <c r="M163" i="5" s="1"/>
  <c r="L163" i="5"/>
  <c r="J96" i="5"/>
  <c r="J97" i="5" s="1"/>
  <c r="I97" i="5"/>
  <c r="J129" i="5"/>
  <c r="J130" i="5" s="1"/>
  <c r="I130" i="5"/>
  <c r="J60" i="5"/>
  <c r="J61" i="5" s="1"/>
  <c r="I61" i="5"/>
  <c r="J63" i="5"/>
  <c r="J64" i="5" s="1"/>
  <c r="I64" i="5"/>
  <c r="J87" i="5"/>
  <c r="J88" i="5" s="1"/>
  <c r="I88" i="5"/>
  <c r="J121" i="5"/>
  <c r="I100" i="5"/>
  <c r="I145" i="5"/>
  <c r="I94" i="5"/>
  <c r="I112" i="5"/>
  <c r="J111" i="5"/>
  <c r="J112" i="5" s="1"/>
  <c r="J48" i="5"/>
  <c r="J49" i="5" s="1"/>
  <c r="I49" i="5"/>
  <c r="J126" i="5"/>
  <c r="J127" i="5" s="1"/>
  <c r="I127" i="5"/>
  <c r="J132" i="5"/>
  <c r="J133" i="5" s="1"/>
  <c r="I133" i="5"/>
  <c r="I40" i="5"/>
  <c r="J39" i="5"/>
  <c r="J40" i="5" s="1"/>
  <c r="J159" i="5"/>
  <c r="J160" i="5" s="1"/>
  <c r="I160" i="5"/>
  <c r="J153" i="5"/>
  <c r="J154" i="5" s="1"/>
  <c r="I154" i="5"/>
  <c r="I163" i="5"/>
  <c r="I124" i="5"/>
  <c r="J75" i="5"/>
  <c r="J76" i="5" s="1"/>
  <c r="I85" i="5"/>
  <c r="I115" i="5"/>
  <c r="J81" i="5"/>
  <c r="J82" i="5" s="1"/>
  <c r="I121" i="5"/>
  <c r="I70" i="5"/>
  <c r="J58" i="5"/>
  <c r="I58" i="5"/>
  <c r="I43" i="5"/>
  <c r="I148" i="5"/>
  <c r="J108" i="5"/>
  <c r="J109" i="5" s="1"/>
  <c r="I109" i="5"/>
  <c r="J45" i="5"/>
  <c r="J46" i="5" s="1"/>
  <c r="I46" i="5"/>
  <c r="J36" i="5"/>
  <c r="J37" i="5" s="1"/>
  <c r="I37" i="5"/>
  <c r="J138" i="5"/>
  <c r="J139" i="5" s="1"/>
  <c r="I139" i="5"/>
  <c r="L8" i="5" l="1"/>
  <c r="M8" i="5"/>
  <c r="I8" i="5"/>
  <c r="J8" i="5"/>
  <c r="L7" i="5" l="1"/>
  <c r="I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600-000001000000}">
      <text>
        <r>
          <rPr>
            <sz val="9"/>
            <color indexed="81"/>
            <rFont val="Tahoma"/>
            <charset val="1"/>
          </rPr>
          <t>Doplňte číslo dokladu, pod kterým je cestovní příkaz zanesen v účetnictví.</t>
        </r>
      </text>
    </comment>
    <comment ref="C7" authorId="0" shapeId="0" xr:uid="{00000000-0006-0000-0600-000002000000}">
      <text>
        <r>
          <rPr>
            <sz val="9"/>
            <color indexed="81"/>
            <rFont val="Tahoma"/>
            <charset val="1"/>
          </rPr>
          <t>Doplňte jméno a příjmení zaměstnance vyslaného na pracovní cestu související s realizací projektu.</t>
        </r>
      </text>
    </comment>
    <comment ref="E7" authorId="0" shapeId="0" xr:uid="{00000000-0006-0000-0600-000003000000}">
      <text>
        <r>
          <rPr>
            <sz val="9"/>
            <color indexed="81"/>
            <rFont val="Tahoma"/>
            <charset val="1"/>
          </rPr>
          <t>Doplňte datum ukončení pracovní cesty (DD.MM.RR).</t>
        </r>
      </text>
    </comment>
    <comment ref="F7" authorId="0" shapeId="0" xr:uid="{00000000-0006-0000-0600-000004000000}">
      <text>
        <r>
          <rPr>
            <sz val="9"/>
            <color indexed="81"/>
            <rFont val="Tahoma"/>
            <charset val="1"/>
          </rPr>
          <t xml:space="preserve">Vyberte z rozbalovacího menu mezi druhy pracovních cest:
</t>
        </r>
        <r>
          <rPr>
            <b/>
            <sz val="9"/>
            <color indexed="81"/>
            <rFont val="Tahoma"/>
            <charset val="1"/>
          </rPr>
          <t>T</t>
        </r>
        <r>
          <rPr>
            <sz val="9"/>
            <color indexed="81"/>
            <rFont val="Tahoma"/>
            <charset val="1"/>
          </rPr>
          <t xml:space="preserve"> - tuzemská
</t>
        </r>
        <r>
          <rPr>
            <b/>
            <sz val="9"/>
            <color indexed="81"/>
            <rFont val="Tahoma"/>
            <charset val="1"/>
          </rPr>
          <t>Z</t>
        </r>
        <r>
          <rPr>
            <sz val="9"/>
            <color indexed="81"/>
            <rFont val="Tahoma"/>
            <charset val="1"/>
          </rPr>
          <t xml:space="preserve"> - zahraniční</t>
        </r>
      </text>
    </comment>
    <comment ref="G7" authorId="0" shapeId="0" xr:uid="{00000000-0006-0000-0600-000005000000}">
      <text>
        <r>
          <rPr>
            <sz val="9"/>
            <color indexed="81"/>
            <rFont val="Tahoma"/>
            <charset val="1"/>
          </rPr>
          <t>Doplňte celkovou vyúčtovanou sumu za cestovní příkaz. V případě, že je pro vás DPH neuznatelným nákladem, je nutné ji od příslušných dokladů odečíst a do uznatelných nákladů uvést částku poníženou o DPH.</t>
        </r>
      </text>
    </comment>
    <comment ref="G8" authorId="0" shapeId="0" xr:uid="{00000000-0006-0000-0600-000006000000}">
      <text>
        <r>
          <rPr>
            <sz val="9"/>
            <color indexed="81"/>
            <rFont val="Tahoma"/>
            <charset val="1"/>
          </rPr>
          <t>Toto číslo napište do přílohy č. 1 formuláře Žádosti o platbu (list Soupiska). Jako variabilní symbol uveďte číslo posledního měsíce, za který nárokujete cestovní náhrady, jako datum zdanitelného plnění uveďte datum ukončení poslední pracovní cesty.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700-000001000000}">
      <text>
        <r>
          <rPr>
            <sz val="9"/>
            <color indexed="81"/>
            <rFont val="Tahoma"/>
            <charset val="1"/>
          </rPr>
          <t>Doplňte číslo dokladu, pod kterým je cestovní příkaz zanesen v účetnictví.</t>
        </r>
      </text>
    </comment>
    <comment ref="C7" authorId="0" shapeId="0" xr:uid="{00000000-0006-0000-0700-000002000000}">
      <text>
        <r>
          <rPr>
            <sz val="9"/>
            <color indexed="81"/>
            <rFont val="Tahoma"/>
            <charset val="1"/>
          </rPr>
          <t>Doplňte jméno a příjmení zaměstnance vyslaného na pracovní cestu související s realizací projektu.</t>
        </r>
      </text>
    </comment>
    <comment ref="D7" authorId="0" shapeId="0" xr:uid="{00000000-0006-0000-0700-000003000000}">
      <text>
        <r>
          <rPr>
            <sz val="9"/>
            <color indexed="81"/>
            <rFont val="Tahoma"/>
            <charset val="1"/>
          </rPr>
          <t>Doplňte datum ukončení pracovní cesty (DD.MM.RR).</t>
        </r>
      </text>
    </comment>
    <comment ref="E7" authorId="0" shapeId="0" xr:uid="{00000000-0006-0000-0700-000004000000}">
      <text>
        <r>
          <rPr>
            <sz val="9"/>
            <color indexed="81"/>
            <rFont val="Tahoma"/>
            <charset val="1"/>
          </rPr>
          <t xml:space="preserve">Vyberte z rozbalovacího menu mezi druhy pracovních cest:
</t>
        </r>
        <r>
          <rPr>
            <b/>
            <sz val="9"/>
            <color indexed="81"/>
            <rFont val="Tahoma"/>
            <charset val="1"/>
          </rPr>
          <t>T</t>
        </r>
        <r>
          <rPr>
            <sz val="9"/>
            <color indexed="81"/>
            <rFont val="Tahoma"/>
            <charset val="1"/>
          </rPr>
          <t xml:space="preserve"> - tuzemská
</t>
        </r>
        <r>
          <rPr>
            <b/>
            <sz val="9"/>
            <color indexed="81"/>
            <rFont val="Tahoma"/>
            <charset val="1"/>
          </rPr>
          <t>Z</t>
        </r>
        <r>
          <rPr>
            <sz val="9"/>
            <color indexed="81"/>
            <rFont val="Tahoma"/>
            <charset val="1"/>
          </rPr>
          <t xml:space="preserve"> - zahraniční</t>
        </r>
      </text>
    </comment>
    <comment ref="F7" authorId="0" shapeId="0" xr:uid="{00000000-0006-0000-0700-000005000000}">
      <text>
        <r>
          <rPr>
            <sz val="9"/>
            <color indexed="81"/>
            <rFont val="Tahoma"/>
            <charset val="1"/>
          </rPr>
          <t>Doplňte celkovou vyúčtovanou sumu za cestovní příkaz. V případě, že je pro vás DPH neuznatelným nákladem, je nutné ji od příslušných dokladů odečíst a do uznatelných nákladů uvést částku poníženou o DPH.</t>
        </r>
      </text>
    </comment>
    <comment ref="F8" authorId="0" shapeId="0" xr:uid="{00000000-0006-0000-0700-000006000000}">
      <text>
        <r>
          <rPr>
            <sz val="9"/>
            <color indexed="81"/>
            <rFont val="Tahoma"/>
            <charset val="1"/>
          </rPr>
          <t>Toto číslo napište do přílohy č. 1 formuláře Žádosti o platbu (list Soupiska). Jako variabilní symbol uveďte číslo posledního měsíce, za který nárokujete cestovní náhrady, jako datum zdanitelného plnění uveďte datum ukončení poslední pracovní cesty.</t>
        </r>
      </text>
    </comment>
  </commentList>
</comments>
</file>

<file path=xl/sharedStrings.xml><?xml version="1.0" encoding="utf-8"?>
<sst xmlns="http://schemas.openxmlformats.org/spreadsheetml/2006/main" count="545" uniqueCount="217">
  <si>
    <t>Název políčka</t>
  </si>
  <si>
    <t>Pokyny</t>
  </si>
  <si>
    <t>Mzdy</t>
  </si>
  <si>
    <t>sloupec B</t>
  </si>
  <si>
    <t>x</t>
  </si>
  <si>
    <t>sloupec C</t>
  </si>
  <si>
    <t>Druh smlouvy</t>
  </si>
  <si>
    <t>sloupec D</t>
  </si>
  <si>
    <t>a</t>
  </si>
  <si>
    <t>b</t>
  </si>
  <si>
    <t>c</t>
  </si>
  <si>
    <t>sloupec E</t>
  </si>
  <si>
    <t>sloupec F</t>
  </si>
  <si>
    <t>sloupec G</t>
  </si>
  <si>
    <t>Hodinová mzda v Kč</t>
  </si>
  <si>
    <t>Hodinová náhrada za dovolenou v Kč</t>
  </si>
  <si>
    <t xml:space="preserve">Nárok na dovolenou v hodinách </t>
  </si>
  <si>
    <t>Popis činnosti</t>
  </si>
  <si>
    <t>Cestovní náhrady</t>
  </si>
  <si>
    <t>Číslo dokladu v účetním systému</t>
  </si>
  <si>
    <t>Vyplňte číslo dokladu, pod kterým je cestovní příkaz zanesen v účetnictví.</t>
  </si>
  <si>
    <t>Jméno a příjmení zaměstnance</t>
  </si>
  <si>
    <t>Vyplňte jméno a příjmení zaměstnance vyslaného na pracovní cestu související s realizací projektu.</t>
  </si>
  <si>
    <t>Datum ukončení pracovní cesty</t>
  </si>
  <si>
    <t>Vyplňte datum ukončení pracovní cesty.</t>
  </si>
  <si>
    <t>Druh pracovní cesty</t>
  </si>
  <si>
    <t>Ze seznamu vyberte "tuzemská pracovní cesta" nebo "zahraniční pracovní cesta".</t>
  </si>
  <si>
    <t>Výše způsobilých cestovních nákladů</t>
  </si>
  <si>
    <t>Vyplňte celkovou vyúčtovanou sumu za cestovní příkaz. V případě, že je pro vás DPH neuznatelným nákladem (jste plátcem DPH a máte nárok na odpočet), je nutné ji od příslušných dokladů odečíst a do uznatelných nákladů uvést částku poníženou o DPH. V případě, že vám nevzniká nárok na odpočet DPH na vstupu (§72 zákona č. 235/2004 Sb., o DPH, v platném znění), je součástí způsobilých nákladů i DPH.</t>
  </si>
  <si>
    <t>F8</t>
  </si>
  <si>
    <t>CELKEM</t>
  </si>
  <si>
    <t>Číslo projektu:</t>
  </si>
  <si>
    <t>Příjemce dotace, sídlo, IČO:</t>
  </si>
  <si>
    <t>Pořadové číslo etapy:</t>
  </si>
  <si>
    <t>Celkem osobní náklady do listu Soupiska v Kč</t>
  </si>
  <si>
    <t>HPP</t>
  </si>
  <si>
    <t>Celkem za rozpočtové položky v Kč</t>
  </si>
  <si>
    <t>DPP</t>
  </si>
  <si>
    <t>Vyplňte pouze žluté buňky, ostatní se vyplní automaticky.</t>
  </si>
  <si>
    <t>DPČ</t>
  </si>
  <si>
    <t>Poř. č.</t>
  </si>
  <si>
    <t>Způsobilá část hrubé mzdy bez dovolené</t>
  </si>
  <si>
    <t>Způsobilá náhrada za dovolenou v Kč za etapu</t>
  </si>
  <si>
    <t>Pojistné na sociální a zdravotní pojištění v Kč za etapu (dovolená)</t>
  </si>
  <si>
    <t>Celkem</t>
  </si>
  <si>
    <t>Čestně prohlašuji že:</t>
  </si>
  <si>
    <t>3) veškeré osobní náklady uplatňované v Žádosti o platbu byly uhrazeny jednotlivým zaměstnancům, a to včetně odvodu příslušné části zdravotního a sociálního pojištění a ostatních zákonem stanovených obligatorních výdajů zaměstnavatele;</t>
  </si>
  <si>
    <t>5) jsem si vědom právních a finančních důsledků, pokud bych uvedl údaje v tomto prohlášení nepravdivě. Jsem si vědom, že nesu plnou odpovědnost za výši ZV uvedených v aktuální ŽoPl.</t>
  </si>
  <si>
    <t>Za příjemce dotace</t>
  </si>
  <si>
    <t>Datum</t>
  </si>
  <si>
    <t>Jméno a příjmení</t>
  </si>
  <si>
    <t>Funkce</t>
  </si>
  <si>
    <t>Jan Novák</t>
  </si>
  <si>
    <t>Rozpis cestovních nákladů</t>
  </si>
  <si>
    <t>Příjemce dotace:</t>
  </si>
  <si>
    <t>Druh pracovní cesty
T - tuzemská
Z - zahraniční</t>
  </si>
  <si>
    <t>Výše způsobilých cestovních výdajů v Kč</t>
  </si>
  <si>
    <t>Zahraniční</t>
  </si>
  <si>
    <t>f451</t>
  </si>
  <si>
    <t xml:space="preserve">2) mzdové listy odpovídají evidenci vedené v interním mzdovém systému a evidenci dle příslušných právních předpisů (např. zákon o daních z příjmů) – tj. obsahují kompletní informace, nikoliv pouze údaje, jež se vztahují k výši nárokovaných osobních nákladů v rámci projektu;  </t>
  </si>
  <si>
    <t>METODIKA K AUTORIZACI MZDOVÝCH NÁKLADŮ  (DOVOLENÁ)</t>
  </si>
  <si>
    <t>List</t>
  </si>
  <si>
    <t>Řádek</t>
  </si>
  <si>
    <t>Sloupec</t>
  </si>
  <si>
    <t>Fond pracovní doby v hodinách v daném roce</t>
  </si>
  <si>
    <t>plný</t>
  </si>
  <si>
    <t>částečný</t>
  </si>
  <si>
    <t>Fond pracovní doby v hodinách za etapu u zaměstnavatele</t>
  </si>
  <si>
    <t xml:space="preserve">2) vyúčtování pracovních cest obsahují kompletní informace, nikoliv pouze údaje, jež se vztahují k výši nárokovaných cestovních nákladů v rámci projektu dle národních předpisů;  </t>
  </si>
  <si>
    <t>3) veškeré cestovní náklady uplatňované v Žádosti o platbu byly uhrazeny jednotlivým zaměstnancům;</t>
  </si>
  <si>
    <t xml:space="preserve">4) uvedené údaje se vztahují k příslušné etapě, nikoliv k celému projektu v případě víceetapového projektu. </t>
  </si>
  <si>
    <t>Žlutá pole je nutné vyplnit a bílá pole vypočtou hodnoty automaticky na základě údajů vložených do žlutých polí.</t>
  </si>
  <si>
    <t>v případě úkolové mzdy: že zaměstnanci, na které si nárokujeme náhrady mezd pracují ve firmě na hlavní pracovní poměr za úkolovou mzdu, která se neváže na odpracované hodiny. V těchto případech, jsou přípustné oddělené mzdové listy.</t>
  </si>
  <si>
    <t xml:space="preserve">Program </t>
  </si>
  <si>
    <t>Program</t>
  </si>
  <si>
    <t xml:space="preserve"> PROSPERITA</t>
  </si>
  <si>
    <t>leden</t>
  </si>
  <si>
    <t xml:space="preserve"> </t>
  </si>
  <si>
    <t>únor</t>
  </si>
  <si>
    <t>březen</t>
  </si>
  <si>
    <t>duben</t>
  </si>
  <si>
    <t>květen</t>
  </si>
  <si>
    <t>prac. fond</t>
  </si>
  <si>
    <t>odpr. hodiny</t>
  </si>
  <si>
    <t>dovolená</t>
  </si>
  <si>
    <t>hrubá mzda</t>
  </si>
  <si>
    <t>odměna</t>
  </si>
  <si>
    <t>celkem</t>
  </si>
  <si>
    <t>sick day</t>
  </si>
  <si>
    <t>pracovní volno</t>
  </si>
  <si>
    <t>Úvazek na projektu</t>
  </si>
  <si>
    <t>Mzdové listy slouží jako příklad pro vyplnění, nemusí se dokládat k ŽoPL</t>
  </si>
  <si>
    <t>Roční nárok na dovolenou (v hodinách) za aktuální rok</t>
  </si>
  <si>
    <t>Místo pracoviště (obec)</t>
  </si>
  <si>
    <t>Rozpočtová položka</t>
  </si>
  <si>
    <t>Poznámka</t>
  </si>
  <si>
    <t>částečný ITS I.II.</t>
  </si>
  <si>
    <t>listopad</t>
  </si>
  <si>
    <t>prosinec</t>
  </si>
  <si>
    <t>červen</t>
  </si>
  <si>
    <t>přesčas</t>
  </si>
  <si>
    <t>lékař</t>
  </si>
  <si>
    <t>Cestovní příkazy</t>
  </si>
  <si>
    <t>Ve všech případech je nutné doložení Technického průkazu vozidla. Výše průměrné spotřeby paliva na 1 km je stanovena:</t>
  </si>
  <si>
    <r>
      <t>a)        v případě používání služebního osobního auta pro služební cestu související s projektem jsou náhrady za spotřebované pohonné hmoty určeny dle</t>
    </r>
    <r>
      <rPr>
        <sz val="10"/>
        <color indexed="8"/>
        <rFont val="Arial CE"/>
        <family val="2"/>
        <charset val="238"/>
      </rPr>
      <t xml:space="preserve"> knihy jízd a doložením nákupu PHM (paragon, faktura apod.), </t>
    </r>
    <r>
      <rPr>
        <sz val="10"/>
        <rFont val="Arial CE"/>
        <family val="2"/>
        <charset val="238"/>
      </rPr>
      <t>v případě plátce je nutné odečíst DPH</t>
    </r>
  </si>
  <si>
    <t>b)        v případě používání soukromého osobního auta pro služební cestu související s projektem se výše náhrady za spotřebované pohonné hmoty řídí:</t>
  </si>
  <si>
    <t>Razítko a podpis</t>
  </si>
  <si>
    <t>Datum zdanitelného plnění</t>
  </si>
  <si>
    <t>řádek 9</t>
  </si>
  <si>
    <t>Příprava projektové dokumentace projektu a dohled na realizací a kvalitou dodávek.</t>
  </si>
  <si>
    <t>Výstupní kontrola produkce nového zařízení.</t>
  </si>
  <si>
    <t>Vedení projektového týmu.</t>
  </si>
  <si>
    <t>Administrativní činnosti spojené s projektem. Vedení obchodních  jednání s obchodními partnery.</t>
  </si>
  <si>
    <t>Dohled nad stavební částí projektu.</t>
  </si>
  <si>
    <t>Tvorba konceptu využití SW a HW při realizaci projektu a jeho implementace do praxe. Školení řadových uživatelů.</t>
  </si>
  <si>
    <t xml:space="preserve">Do pracovních fondů zapište hodiny na základě pokynů pro vyplnění. </t>
  </si>
  <si>
    <t>Kontrola</t>
  </si>
  <si>
    <t>Odměna za práci na projektu</t>
  </si>
  <si>
    <t>Uplatňované mzdové náklady za období (od, do)</t>
  </si>
  <si>
    <t>Jméno zaměstnance, nárokované mzdové náklady (od - do)</t>
  </si>
  <si>
    <t>Datum zdanitelného plnění zadejte jako poslední den uplatňovaných mzdových nákladů za všechny zaměstnance podílející se na projektu. Pro vyplnění data zdanitelného plnění je určující poslední měsíc v dané etapě, za který si nárokujete mzdové náklady alespoň u jednoho zaměstnance.</t>
  </si>
  <si>
    <t>Vyberte ze seznamu, zda se jedná o  zaměstnance na hlavní pracovní poměr (HPP), o Dohodu o provedení práce (DPP) nebo  Dohodu o pracovní činnosti (DPČ). Pokud zaměstnanec bude pracovat na DPP u zaměstnavatele za min. 10 000 Kč za kalendářní měsíc na jednu nebo více dohod na projektu vyberte (DPP 10).</t>
  </si>
  <si>
    <t>DPP 10</t>
  </si>
  <si>
    <t>4) uvedené údaje se vztahují k příslušné etapě, nikoliv k celému projektu v případě více etapového projektu. Potvrzuji, že dovolená není zahrnuta ve vyšší míře než náleží k dané etapě projektu a že jsem postupoval v souladu s platnou Metodikou k autorizaci mzdových nákladů a zákoníku práce;</t>
  </si>
  <si>
    <t>d) Zákon č. 2/2009 Sb., kterým se mění zákon č. 586/1992 Sb. o daních z příjmů, ve znění pozdějších předpisů, a některé další zákony, změnil ustanovení v § 24 odst. 2 písm. k) bod 3 tak, že došlo ke sjednocení možnosti použití "paušálních cen" pohonných hmot, které doposud mohli uplatňovat podnikatelé na základě pokynů MF řady "D" s tzv. vyhláškovými cenami pro zaměstnance, používající svoje vozidlo pro účely zaměstnavatele. Podle této úpravy, počínaje již rokem 2009, nebude Ministerstvo financí vydávat pokyny k cenám PHM pro podnikatele a ti naopak budou moci použít ceny vydávané vyhláškami MPSV.</t>
  </si>
  <si>
    <t>Petr Sťastný 1.1.2011 - 30.6.2011</t>
  </si>
  <si>
    <t>Pavel Kopecký 1.1.2011 - 30.6.2011</t>
  </si>
  <si>
    <t>Jiří Chládek 1.1.2011 - 30.6.2011</t>
  </si>
  <si>
    <t>Jan Pavlík1.11.2010 - 31.12.2010</t>
  </si>
  <si>
    <t>Jan Pavlík 1.1.2011 - 30.4.2011</t>
  </si>
  <si>
    <t>Karel Veselý 1.1.2011 - 30.6.2011</t>
  </si>
  <si>
    <t xml:space="preserve">Celkem za práci na projektu v rámci etapy </t>
  </si>
  <si>
    <t xml:space="preserve">Odměna za práci na projektu v rámci etapy </t>
  </si>
  <si>
    <t>Pojistné na sociální a zdravotní pojištění v Kč za práci na projektu v rámci etapy  (hrubá mzda)</t>
  </si>
  <si>
    <t>Toto políčko slouží pro kontrolu správného vyplnění mzdových tabulek. Kontrola porovná součet pole Počet hodin odpracovaných na projektu za práci na projektu v rámci etapy a pole Počet hodin čerpané dovolené za práci na projektu v rámci etapy, který nesmí být větší než pole Fond pracovní doby v hodinách za etapu u zaměstnavatele.</t>
  </si>
  <si>
    <t>Petr Šťastný</t>
  </si>
  <si>
    <t>Pavel Kopecký</t>
  </si>
  <si>
    <t>Jiří Chládek</t>
  </si>
  <si>
    <t>Jan Pavlík</t>
  </si>
  <si>
    <t>Oskar Malý</t>
  </si>
  <si>
    <t>Karel Veselý</t>
  </si>
  <si>
    <t>Ivan Poláček 1.1.2011 - 31.5.2011</t>
  </si>
  <si>
    <t>Josef Nováček 1.1.2011 - 30.4.2011</t>
  </si>
  <si>
    <t>50% na projektu, 100 % u zaměstnavatele, oměna je za práci na projektu i za práci u zaměstnavatele</t>
  </si>
  <si>
    <t>Josef Nováček</t>
  </si>
  <si>
    <t xml:space="preserve">100% na projektu, 100 % u zaměstnavatele, odměna pouze za práci na projektu </t>
  </si>
  <si>
    <t xml:space="preserve">50% na projektu, 100 % u zaměstnavatele, odměna pouze za práci na projektu </t>
  </si>
  <si>
    <t>Ivan Poláček</t>
  </si>
  <si>
    <t>Toto políčko slouží pro kontrolu správného vyplnění mzdových tabulek. Kontrola porovná pole Fond pracovní doby v hodinách za etapu u zaměstnavatele, které musí být větší nebo rovno poli Pracovní fond doby v hodinách za práci na projektu v rámci etapy bez dovolené/ nebo na základě dohody za etapu bez dovolené a dalších neodpracovaných hodin. Dále porovná pole Pracovní fond doby v hodinách za práci na projektu v rámci etapy bez dovolené/ nebo na základě dohody za etapu bez dovolené a dalších neodpracovaných hodin, které musí být větší nebo rovno poli Počet hodin odpracovaných na projektu za práci na projektu v rámci etapy . Obě podmínky musí být splněny současně.</t>
  </si>
  <si>
    <t>špatně vyplněná tabulka, Fond pracovní doby u zaměstnatele nesmí být nižší než Pracovní fond na projektu</t>
  </si>
  <si>
    <t>Petr Šťastný 1.1.2011 - 30.6.2011</t>
  </si>
  <si>
    <t>Zúčtovaná hrubá mzda/ zúčtovaná odměna v dané etapě dělená fondem pracovní doby v hodinách za etapu/ nebo na základě dohody za etapu.</t>
  </si>
  <si>
    <t>Náhrada za dovolenou dělená počtem hodin čerpané dovolené za etapu.</t>
  </si>
  <si>
    <t>Způsobilá část dovolené vzhledem k době odpracované na projektu. Hodnota v poli "Nárok na dovolenou v hodinách" se může lišit od  výpočtu v poli "Způsobilá dovolená v hodinách za etapu" a od výše zákonného nároku na dovolenou.</t>
  </si>
  <si>
    <t>Jiří Chládek    1.1.2011 - 30.4.2011</t>
  </si>
  <si>
    <t>Oskar Malý        1.1.2011 - 30.4.2011</t>
  </si>
  <si>
    <r>
      <t xml:space="preserve">-       </t>
    </r>
    <r>
      <rPr>
        <sz val="10"/>
        <rFont val="Arial CE"/>
        <family val="2"/>
        <charset val="238"/>
      </rPr>
      <t>v případě zaměstnanců příslušnou vyhláškou podle zákona č. 119/1992 Sb., o cestovních náhradách, nebo zákona č. 262/2006 Sb., zákoník práce (rok 2005 – č. 647/2004 Sb.,  rok 2006 – č. 496/2006 Sb., rok 2007 – č. 262/2006 Sb., rok 2008 - č. 357/2007 Sb.),</t>
    </r>
  </si>
  <si>
    <r>
      <t xml:space="preserve">-       </t>
    </r>
    <r>
      <rPr>
        <sz val="10"/>
        <rFont val="Arial CE"/>
        <family val="2"/>
        <charset val="238"/>
      </rPr>
      <t>v případě poplatníka dle Pokynu ministerstva financí o průměrných cenách PHM (r. 2004 – Pokyn č. D-276, r. 2005 – č. D‑296, r. 2006 – č. D-306, r. 2007 – č. D-317).</t>
    </r>
  </si>
  <si>
    <r>
      <t>-</t>
    </r>
    <r>
      <rPr>
        <sz val="10"/>
        <rFont val="Arial CE"/>
        <family val="2"/>
        <charset val="238"/>
      </rPr>
      <t>       jako výše kombinované spotřeby dle norem EU uvedené v technickém průkazu vozidla (poslední ze tří hodnot),</t>
    </r>
  </si>
  <si>
    <r>
      <t>-</t>
    </r>
    <r>
      <rPr>
        <sz val="10"/>
        <rFont val="Arial CE"/>
        <family val="2"/>
        <charset val="238"/>
      </rPr>
      <t>       aritmetickým průměrem hodnot spotřeby paliva (pokud není údaj o kombinované spotřebě uveden).</t>
    </r>
  </si>
  <si>
    <r>
      <t xml:space="preserve">c) </t>
    </r>
    <r>
      <rPr>
        <sz val="10"/>
        <rFont val="Arial CE"/>
        <family val="2"/>
        <charset val="238"/>
      </rPr>
      <t xml:space="preserve">K nárokovaným cestovním nákladů je třeba doložit cestovní příkazy a související doklady (např. účtenky za ubytování). V případě použití hromadné dopravy je nutné doložení kopií cestovních dokladů (jízdenky, lístky na vlak atp., netýká se dokladů pracovní cesty, jejíž souhrnná výše nepřesáhla 10 000,- Kč), v případě plátce je nutné odečíst DPH. </t>
    </r>
  </si>
  <si>
    <t>špatně vyplněná tabulka, musí být vyplněn Fond pracovní doby u zaměstnavatele</t>
  </si>
  <si>
    <t xml:space="preserve">špatně vyplněná tabulka, součet pole Počet hodin odpracovaných na projektu a pole Počet hodin čerpané dovolené nesmí být větší než pole Fond pracovní doby u zaměstnavatele </t>
  </si>
  <si>
    <t>špatně vyplněná tabulka, Pracovní fond na projektu musí být větší než Počet hodin odpracovaných na projektu</t>
  </si>
  <si>
    <t>Spolu s Žádostí o platbu dokládá příjemce dotace pouze "Výkaz práce - Rozpis mzdových nákladů a dovolené" a pracovní smlouvy. Pokud příjemce nárokuje  v Žádosti o platbu cestovné, dokládá "Rozpis cestovních nákladů" a další příslušné doklady (viz. list "Metodika cestovné"). Příjemce dotace není povinen dokládat spolu s Žádostí o platbu mzdové listy ani jiné výkazy o činnosti zaměstnanců. Mzdové listy a evidenci docházky zaměstnanců je však povinen na vyžádání předložit kontrolním a auditním orgánům ČR a EU (např. při kontrole na místě provedené pracovníky MPO před proplacením Žádosti o platbu).</t>
  </si>
  <si>
    <t>Ondřej Tomáš</t>
  </si>
  <si>
    <t>Ondřej Tomáš 1.1.2011 - 31.5.2011</t>
  </si>
  <si>
    <t xml:space="preserve">Nezpůsobilými výdaji se rozumí např.:
• dovolená, pokud zaměstnanec nepracuje celým svým úvazkem na projektu (pokud není pro danou výzvu stanoveno jinak),
• dovolená nad nárok za danou etapu,
• dovolená u DPP, 
• dovolená u DPČ pokud není sjednaná na základě dohody o pracovní činnosti,
• dovolená převedená z minulých let,                                                                                                                                                                               • proplacená nevyčerpaná dovolená (např. vzhledem k ukončení pracovního poměru),
• peněžitá pomoc v mateřství,
• náhradní volno za práci ve svátek, 
• v případě částečného úvazku odměna u zaměstnavatele za práci mimo projekt,  
• nemocenská (a to i nemocenská hrazená zaměstnavatelem)
• překážky v práci dle nařízení vlády 590/2006 Sb. (např. účast na svatbě, pohřbu, návštěva lékaře, atd.), protože se vyplácejí na základě nařízení vlády bez ohledu, jestli zaměstnanci pracují nebo nepracují na projektu,
• náhrada mzdy dle interních předpisů (např. sick day, studijní volno…), protože se vyplácejí na základě interního nařízení bez ohledu, jestli zaměstnanci pracují nebo nepracují na projektu,
• náhrady dle § 203 zákona č. 262/2006Sb., protože se vyplácejí na základě zákona bez ohledu, jestli zaměstnanci pracují nebo nepracují na projektu (např. dárce krve, činnost vedoucího na táborech pro děti a mládež, činnost člena Horské služby…),
• další obdobné případy dle individuálního posouzení ŘO.               
</t>
  </si>
  <si>
    <t xml:space="preserve">Vyplňte dle plánovacího kalendáře (včetně svátků, pokud připadají na pracovní dny). Vyplňte za část etapy, za kterou jsou nárokovány mzdové náklady. Vyplňte dle výše hodinového úvazku a včetně případného přesčasu. </t>
  </si>
  <si>
    <t xml:space="preserve">Náhrada za dovolenou za dobu práce na projektu v rámci etapy </t>
  </si>
  <si>
    <t>Pracovní fond doby v hodinách za dobu práce na projektu v rámci etapy  bez dovolené / nebo na základě dohody za etapu bez dovolené a dalších neodpracovaných hodin</t>
  </si>
  <si>
    <t xml:space="preserve">Počet hodin čerpané dovolené za dobu práce na projektu v rámci etapy </t>
  </si>
  <si>
    <t xml:space="preserve">Počet hodin odpracovaných na projektu za dobu práce na projektu v rámci etapy </t>
  </si>
  <si>
    <r>
      <t>Náhrada za dovolenou je způsobilým výdajem ve výši, která odpovídá nároku na dovolenou na základě počtu skutečně odpracovaných dnů na projektu. Žadatel může nárokovat jen alikvotní část nároku zaměstnance na dovolenou vzhledem</t>
    </r>
    <r>
      <rPr>
        <sz val="10"/>
        <rFont val="Arial CE"/>
        <family val="2"/>
        <charset val="238"/>
      </rPr>
      <t xml:space="preserve"> k rozsahu etapy/projektu (tj. počet měsíců) a kalendářnímu roku a k odpracované době zaměstnance na projektu a ke kalendářnímu roku. V případě rozdílné délky etapy a práce doby na projektu se nárok na dovolenou počítá ze skutečně odpracované doby na projektu.</t>
    </r>
  </si>
  <si>
    <r>
      <rPr>
        <sz val="10"/>
        <rFont val="Arial CE"/>
        <family val="2"/>
        <charset val="238"/>
      </rPr>
      <t>"Výkaz práce - rozpis mzdových nákladů a dovolené" a "Rozpis cestovních nákladů" musí být opatřeny podpisem a razítkem statutárního orgánu příjemce dotace, který je plně odpovědný za jejich správnost.</t>
    </r>
  </si>
  <si>
    <r>
      <t xml:space="preserve">V případě, kdy nastane odlišnost při výpočtu mzdových nákladů v účetnictví a předepsaných tabulkách, je způsobilým výdajem nižní hodnota. </t>
    </r>
    <r>
      <rPr>
        <sz val="10"/>
        <rFont val="Arial CE"/>
        <family val="2"/>
        <charset val="238"/>
      </rPr>
      <t>Není nutné přeúčtovávat mzdové náklady v účetnictví.</t>
    </r>
  </si>
  <si>
    <r>
      <t xml:space="preserve">V případě, že zaměstnanec spadá do režimu Nařízení Evropského parlamentu a Rady (ES) č. 883/2004 není povinen použít předepsané mzdové tabulky, má povinnost předkládat vlastní tabulky a pracovní smlouvy. Předložené tabulky však musí obsahovat všechny údaje stanovené v předepsaných mzdových tabulkách, včetně poměru dovolené zahrnuté do způsobilých výdajů </t>
    </r>
    <r>
      <rPr>
        <sz val="10"/>
        <rFont val="Arial CE"/>
        <family val="2"/>
        <charset val="238"/>
      </rPr>
      <t>vzhledem k rozsahu etapy/projektu (tj. počet měsíců) a kalendářnímu roku a k odpracované době zaměstnance na projektu a ke kalendářnímu roku a „Čestné prohlášení“ stejného znění, které je uvedeno v závěru předepsaných mzdových tabulek. Mzdové tabulky je nutno dokládat v písemné formě i v elektronické podobě. V případě potřeby si může MPO nebo CI vyžádat  doložení mzdových listů. Pro výpočet způsobilých výdajů se používá roční kurz ČNB.</t>
    </r>
  </si>
  <si>
    <t>Počet hodin pracovního dne násobíme počtem pracovních dní odpracovaných na projektu. Odečtené o nemoc, lékaře, svatbu, pohřeb, neplacené volno a dovolenou. V případě plného úvazku na projektu lze zahrnout hodiny svátků. Vyplňte dle výše celkového hodinového uvazku včetně případného přesčasu (i v případě částočného úvazku na projektu).</t>
  </si>
  <si>
    <t xml:space="preserve">Způsobilá dovolená v hodinách za dobu práce na projektu v rámci etapy </t>
  </si>
  <si>
    <t>Součet zúčtovaných hrubých mezd za dobu práce na projektu v rámci etapy (bez odměn přidělených přímo za práci na projektu, bez odměn přidělených za práci mimo projekt, náhrad za dovolenou a další neodpracované dny)</t>
  </si>
  <si>
    <t xml:space="preserve">Vyplňte dle mzdového listu zúčtovanou hrubou mzdu daného zaměstnance. Hrubá mzda po odečtení náhrad za dovolenou, nemocenské, náhrady za překážky v práci a dalších náhrad, které nejsou přímo spojeny s pracovním výkonem. Hrubou mzdu uveďte včetně placených svátků. V případě, že byla zaměstnanci vyplacena odměna pouze za práci na projektu, neuvádí se tato odměna do součtu hrubých mezd, ale do buňky Odměna za práci na projektu (sl. H, ř. c.). V případě, že zaměstnanci byla vyplacena odměna za práci mimo projekt, neuvádí se tato odměna do součtu hrubých mezd. V případě, že zaměstnanci byla zúčtovaná odměna za veškerou jeho činnost zároveň (tedy jak za práci pro zaměstnavatele mimo projekt, tak i za práci na projektu) a nelze rozlišit, jaká část odměny přísluší práci na projektu a jaká ne, uvádí se součet hrubých mezd včetně celkových odměn. V případě, že byla zaměstnanci zúčtována odměna za delší časové období, je nutné odměnu poměrně rozdělit do měsíců, kterých se týká (poměrná část odměny se zaokrouhluje na celé Kč směrem dolů). </t>
  </si>
  <si>
    <t xml:space="preserve">odměna </t>
  </si>
  <si>
    <t>100% na projektu, 2 hodiny úvazek u zaměstnavatele, odměna pouze za práci na projektu</t>
  </si>
  <si>
    <t>100% na projektu, 100 % u zaměstnavatele, etapa na přelomu let, odměna pouze za práci na projektu</t>
  </si>
  <si>
    <t>50% na projektu, 100 % u zaměstnavatele, odměna pouze za práci mimo projekt</t>
  </si>
  <si>
    <t xml:space="preserve">100% na projektu, 100 % u zaměstnavatele + přesčas 14 hodin, odměna pouze za práci na projektu </t>
  </si>
  <si>
    <t xml:space="preserve">100% na projektu, 100 % u zaměstnavatele, etapa na přelomu let, odměna pouze za práci na projektu </t>
  </si>
  <si>
    <t>Vyplňte jméno a příjmení zaměstnance, podílejícího se na realizaci projektu. Pokud se vykazují k danému zaměstnanci náklady za více než jeden kalendářní rok i v případě trvání etapy na přelomu dvou let, je nutné rozepsat výdaje každého roku do samostatného řádku. Ke jménu zaměstnance doplňte, za jaké období jsou mzdové náklady zaměstnance nárokovány.</t>
  </si>
  <si>
    <t>Dokládání "Výkazu práce - rozpisu mzdových nákladů a dovolené"  a "Rozpisu cestovních nákladů" je nutné i v elektronické podobě, ve formátu xls. Vložte "Výkaz práce - rozpis mzdových nákladů a dovolené" a "Rozpis cestovních nákladů" do seznamu dokumentů v Žádosti o platbu v  ISKP.</t>
  </si>
  <si>
    <t xml:space="preserve">1) výše jmenovaní zaměstnanci, jejichž cestovní náklady jsou v rámci výše uvedeného projektu a etapy uplatňovány, jsou zaměstnáni u zaměstnavatele; </t>
  </si>
  <si>
    <t>e) Informace ke způsobu zápisu cestovních nákladů do Žádosti o platbu jsou uvedeny v Pravidlech pro žadatele a příjemce dotace z OPPIK - obecné části. Tento dokument naleznete na webových stránkách Agentury CzechInvest.</t>
  </si>
  <si>
    <t>Dokládání "Rozpisu cestovních nákladů" je nutné i v elektronické podobě, ve formátu xls. Vložte "Rozpis cestovních nákladů" do seznamu dokumentů v Žádosti o platbu v  ISKP.</t>
  </si>
  <si>
    <t xml:space="preserve">1) výše jmenovaní zaměstnanci, jejichž osobní náklady jsou v rámci výše uvedeného projektu a etapy uplatňovány, jsou zaměstnáni u zaměstnavatele a uvedeným úvazkem na projektu; </t>
  </si>
  <si>
    <t>Sumu ze součtového řádku přeneste do Žádosti o platbu v ISKP do záložky "SD1-Účetní/daňové doklady". Zde  založte nový účetní doklad, kde jako položku rozpočtu uveďte cestovní náhrady a pole "Název Dodavatele" (např. cestovní náhrady leden - červen), IČ zvolte fiktivní 12345678 jako číslo účetního dokladu poslední nárokovaný měsíc/rok (např. 06_2016), do pole "Datum vystavení", "Datum zdanitelného plnění" a "Datum úhrady" zapište datum ukončení poslední pracovní cesty. Smlouva a VŘ budou zaškrtnuty jako nerelevantní. Do pole Celková částka bez DPH zapište celkovou sumu ze součtového řádku (nutno překopírovat do pole "Částka bez DPH připadající na prokazované ZV"). Do pole "DPH" zapište 0 (stejně tak pole "Částka DPH připadajíc na prokazované ZV"). Mimo doporučenou tabulku je nutné dodat kopie vyúčtovaných cestovních příkazů, kopie zpráv z pracovní cesty, v případě všech zahraničních pracovních cest a tuzemských cest, kdy vyúčtované náklady přesahují 10 000 Kč, i kopie podpůrných dokladů (jízdenek apod.).</t>
  </si>
  <si>
    <r>
      <t>V případě DPP a částečného úvazku na projektu</t>
    </r>
    <r>
      <rPr>
        <b/>
        <sz val="9"/>
        <rFont val="Arial CE"/>
        <charset val="238"/>
      </rPr>
      <t xml:space="preserve"> </t>
    </r>
    <r>
      <rPr>
        <sz val="9"/>
        <rFont val="Arial CE"/>
        <family val="2"/>
        <charset val="238"/>
      </rPr>
      <t xml:space="preserve">vyplňte nulu. Pokud se nárok na dovolenou u zaměstnance v průběhu roku změnil z 20 na 25 dnů, pak je třeba uvést na samostatný řádek výdaje pro část roku s nárokem na 20 dnů dovolené a na samostatný řádek výdaje pro část roku s nárokem na 25 dnů za aktuální rok, bez převedené dovolené minulých let. I v případě nástupu v průběhu roku je nutné doplnit výši ročního nároku na dovolenou. </t>
    </r>
  </si>
  <si>
    <t>Vyplňte plný úvazek v případě, že zaměstnanec pracuje na 100 % na projektu, částečný v případě, že pracuje na méně než 100 % na projektu.</t>
  </si>
  <si>
    <t>Vyplňte dle plánovacího kalendáře (včetně svátků, pokud připadají na pracovní dny). V  případě nástupu v průběhu roku vyplňte fond pracovní doby za celý kalendářní rok. Vyplňte dle výše hodinového úvazku a včetně případného přesčasu. V případě DPP a částečného úvazku na projektu vyplňte nulu.</t>
  </si>
  <si>
    <r>
      <t>Skutečná náhrada přiznaná zaměstnavatelem, v případě DPP a částečného úvazku na projektu</t>
    </r>
    <r>
      <rPr>
        <sz val="9"/>
        <rFont val="Arial CE"/>
        <family val="2"/>
        <charset val="238"/>
      </rPr>
      <t xml:space="preserve"> vyplňte nulu.</t>
    </r>
  </si>
  <si>
    <r>
      <t>Doplňte skutečně čerpanou dovolenou:  výpočet dnů čerpané dovolené krát počet hodin pracovního dne. V případě DPP a částečného úvazku na projektu</t>
    </r>
    <r>
      <rPr>
        <sz val="9"/>
        <rFont val="Arial CE"/>
        <family val="2"/>
        <charset val="238"/>
      </rPr>
      <t xml:space="preserve"> vyplňte nulu.</t>
    </r>
  </si>
  <si>
    <t>sloupec N</t>
  </si>
  <si>
    <t>sloupec P</t>
  </si>
  <si>
    <t>sloupec H, G</t>
  </si>
  <si>
    <t>Průmyslový výzkum</t>
  </si>
  <si>
    <t>Experimentální vývoj</t>
  </si>
  <si>
    <t>Mzdy a pojistné</t>
  </si>
  <si>
    <t>Způsobilé výdaje - PV</t>
  </si>
  <si>
    <t>Způsobilé výdaje - EV</t>
  </si>
  <si>
    <t xml:space="preserve"> VÝKAZ PRÁCE - Rozpis mzdových nákladů a dovolené pro program Aplikace</t>
  </si>
  <si>
    <t>sloupec H, K</t>
  </si>
  <si>
    <t>Skutečný počet hodin, které daný pracovník odpracoval na projektu. Odečtené o nemoc, lékaře, svatbu, pohřeb, neplacené volno a dovolenou. V případě plného úvazku na projektu lze zahrnout hodiny svátků. Vyplňte dle výše hodinového úvazku a včetně případného přesčasu. Zvlášť za PV (sloupec H), zvlášť za EV (sloupec K) dle dokládaných výkazů práce.</t>
  </si>
  <si>
    <t>Součet odměn vyplacených za práci na projektu. Zlvášť za PV, zvlášť za EV (poměrově dle počtu hodin odpracovaných na projektu za dobu práce na projektu v rámci etapy za PV a EV).</t>
  </si>
  <si>
    <t>Je nutné přesně popsat činnost pracovníka v dané etapě. Popis by měl zahrnovat jak rutinní úkoly, tak i úkoly jednorázové, včetně popisu vztahu těchto činností k realizaci projektu a odůvodnění nezbytností těchto úkolů pro účely projektu. Vhodné je uvést úvazek a jsou-li zaměstnanci vypláceny odměny, tak i jejich stručné odůvodnění.</t>
  </si>
  <si>
    <t>Toto políčko slouží pro kontrolu správného vyplnění mzdových tabulek. Kontrola porávná pole Pracovní fond doby v hodinách za dobu práce na projektu v rámci etapy bez dovolené / nebo na zákkladě dohody za etapu bez dovolené a dalších neodpracovaných hodin a Počet hodin čerpané dovolené za dobu práce na projektu v rámci etapy, které musí být měnší nebo rovno Fondu pracovní doby v hodinách za etapu u zaměstnavatele.</t>
  </si>
  <si>
    <t>Průmyslový výzkum (PV)</t>
  </si>
  <si>
    <t>Experimentální vývoj (EV)</t>
  </si>
  <si>
    <t>Celkem za rozpočtové položky v Kč (mzda / pojistné)</t>
  </si>
  <si>
    <r>
      <t xml:space="preserve"> VÝKAZ PRÁCE - Rozpis mzdových nákladů a dovolené pro program Aplikace - </t>
    </r>
    <r>
      <rPr>
        <b/>
        <sz val="13"/>
        <color rgb="FFFF0000"/>
        <rFont val="Arial CE"/>
        <charset val="238"/>
      </rPr>
      <t>platnost pro mzdy od 1.7.2019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</si>
</sst>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6" x14ac:knownFonts="1">
    <font>
      <sz val="10"/>
      <name val="Arial CE"/>
      <family val="2"/>
      <charset val="238"/>
    </font>
    <font>
      <b/>
      <sz val="10"/>
      <color indexed="10"/>
      <name val="Arial CE"/>
      <family val="2"/>
      <charset val="238"/>
    </font>
    <font>
      <b/>
      <sz val="10"/>
      <name val="Arial CE"/>
      <family val="2"/>
      <charset val="238"/>
    </font>
    <font>
      <sz val="9"/>
      <name val="Arial CE"/>
      <family val="2"/>
      <charset val="238"/>
    </font>
    <font>
      <b/>
      <sz val="9"/>
      <name val="Arial CE"/>
      <family val="2"/>
      <charset val="238"/>
    </font>
    <font>
      <b/>
      <sz val="14"/>
      <name val="Arial CE"/>
      <family val="2"/>
      <charset val="238"/>
    </font>
    <font>
      <b/>
      <sz val="13"/>
      <name val="Arial CE"/>
      <family val="2"/>
      <charset val="238"/>
    </font>
    <font>
      <sz val="11"/>
      <name val="Arial CE"/>
      <family val="2"/>
      <charset val="238"/>
    </font>
    <font>
      <b/>
      <sz val="11"/>
      <name val="Arial CE"/>
      <family val="2"/>
      <charset val="238"/>
    </font>
    <font>
      <sz val="10"/>
      <color indexed="9"/>
      <name val="Arial CE"/>
      <family val="2"/>
      <charset val="238"/>
    </font>
    <font>
      <sz val="9"/>
      <color indexed="10"/>
      <name val="Arial CE"/>
      <family val="2"/>
      <charset val="238"/>
    </font>
    <font>
      <sz val="8"/>
      <name val="Arial CE"/>
      <family val="2"/>
      <charset val="238"/>
    </font>
    <font>
      <b/>
      <sz val="12"/>
      <name val="Arial CE"/>
      <family val="2"/>
      <charset val="238"/>
    </font>
    <font>
      <sz val="12"/>
      <name val="Arial CE"/>
      <family val="2"/>
      <charset val="238"/>
    </font>
    <font>
      <sz val="10"/>
      <name val="Arial CE"/>
      <family val="2"/>
      <charset val="238"/>
    </font>
    <font>
      <sz val="10"/>
      <color indexed="43"/>
      <name val="Arial CE"/>
      <family val="2"/>
      <charset val="238"/>
    </font>
    <font>
      <sz val="10"/>
      <color indexed="8"/>
      <name val="Arial CE"/>
      <family val="2"/>
      <charset val="238"/>
    </font>
    <font>
      <sz val="10"/>
      <name val="Arial CE"/>
      <family val="2"/>
      <charset val="238"/>
    </font>
    <font>
      <sz val="9"/>
      <color indexed="81"/>
      <name val="Tahoma"/>
      <charset val="1"/>
    </font>
    <font>
      <b/>
      <sz val="9"/>
      <color indexed="81"/>
      <name val="Tahoma"/>
      <charset val="1"/>
    </font>
    <font>
      <sz val="11"/>
      <name val="Arial CE"/>
      <charset val="238"/>
    </font>
    <font>
      <b/>
      <sz val="10"/>
      <color rgb="FFFF0000"/>
      <name val="Arial CE"/>
      <charset val="238"/>
    </font>
    <font>
      <sz val="9"/>
      <name val="Arial CE"/>
      <charset val="238"/>
    </font>
    <font>
      <b/>
      <sz val="9"/>
      <name val="Arial CE"/>
      <charset val="238"/>
    </font>
    <font>
      <sz val="10"/>
      <name val="Arial CE"/>
      <charset val="238"/>
    </font>
    <font>
      <b/>
      <sz val="13"/>
      <color rgb="FFFF0000"/>
      <name val="Arial CE"/>
      <charset val="238"/>
    </font>
  </fonts>
  <fills count="8">
    <fill>
      <patternFill patternType="none"/>
    </fill>
    <fill>
      <patternFill patternType="gray125"/>
    </fill>
    <fill>
      <patternFill patternType="solid">
        <fgColor indexed="27"/>
        <bgColor indexed="41"/>
      </patternFill>
    </fill>
    <fill>
      <patternFill patternType="solid">
        <fgColor indexed="42"/>
        <bgColor indexed="27"/>
      </patternFill>
    </fill>
    <fill>
      <patternFill patternType="solid">
        <fgColor indexed="43"/>
        <bgColor indexed="26"/>
      </patternFill>
    </fill>
    <fill>
      <patternFill patternType="solid">
        <fgColor indexed="43"/>
        <bgColor indexed="64"/>
      </patternFill>
    </fill>
    <fill>
      <patternFill patternType="solid">
        <fgColor theme="0"/>
        <bgColor indexed="27"/>
      </patternFill>
    </fill>
    <fill>
      <patternFill patternType="solid">
        <fgColor theme="0"/>
        <bgColor indexed="64"/>
      </patternFill>
    </fill>
  </fills>
  <borders count="115">
    <border>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medium">
        <color indexed="8"/>
      </left>
      <right/>
      <top/>
      <bottom style="medium">
        <color indexed="8"/>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64"/>
      </top>
      <bottom style="thin">
        <color indexed="64"/>
      </bottom>
      <diagonal/>
    </border>
    <border>
      <left style="medium">
        <color indexed="64"/>
      </left>
      <right style="medium">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bottom style="thin">
        <color indexed="8"/>
      </bottom>
      <diagonal/>
    </border>
    <border>
      <left style="thin">
        <color indexed="8"/>
      </left>
      <right style="medium">
        <color indexed="64"/>
      </right>
      <top style="thin">
        <color indexed="64"/>
      </top>
      <bottom style="thin">
        <color indexed="64"/>
      </bottom>
      <diagonal/>
    </border>
    <border>
      <left style="thin">
        <color indexed="8"/>
      </left>
      <right/>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diagonal/>
    </border>
    <border>
      <left style="medium">
        <color indexed="8"/>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style="thin">
        <color indexed="8"/>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diagonal/>
    </border>
    <border>
      <left style="thin">
        <color indexed="8"/>
      </left>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medium">
        <color indexed="64"/>
      </right>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thin">
        <color indexed="8"/>
      </left>
      <right style="medium">
        <color indexed="64"/>
      </right>
      <top style="thin">
        <color indexed="8"/>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8"/>
      </left>
      <right style="medium">
        <color indexed="64"/>
      </right>
      <top/>
      <bottom style="medium">
        <color indexed="64"/>
      </bottom>
      <diagonal/>
    </border>
    <border>
      <left style="medium">
        <color indexed="64"/>
      </left>
      <right/>
      <top style="medium">
        <color indexed="64"/>
      </top>
      <bottom style="medium">
        <color indexed="8"/>
      </bottom>
      <diagonal/>
    </border>
    <border>
      <left style="medium">
        <color indexed="64"/>
      </left>
      <right/>
      <top style="medium">
        <color indexed="8"/>
      </top>
      <bottom style="medium">
        <color indexed="8"/>
      </bottom>
      <diagonal/>
    </border>
    <border>
      <left style="medium">
        <color indexed="64"/>
      </left>
      <right/>
      <top style="medium">
        <color indexed="8"/>
      </top>
      <bottom style="medium">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8"/>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top style="medium">
        <color indexed="64"/>
      </top>
      <bottom/>
      <diagonal/>
    </border>
    <border>
      <left style="thin">
        <color indexed="8"/>
      </left>
      <right/>
      <top/>
      <bottom style="medium">
        <color indexed="64"/>
      </bottom>
      <diagonal/>
    </border>
    <border>
      <left/>
      <right style="medium">
        <color indexed="64"/>
      </right>
      <top style="thin">
        <color indexed="8"/>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22">
    <xf numFmtId="0" fontId="0" fillId="0" borderId="0" xfId="0"/>
    <xf numFmtId="0" fontId="0" fillId="0" borderId="0" xfId="0" applyFont="1" applyAlignment="1">
      <alignment vertical="center" wrapText="1"/>
    </xf>
    <xf numFmtId="0" fontId="3" fillId="2" borderId="1" xfId="0" applyFont="1" applyFill="1" applyBorder="1" applyAlignment="1">
      <alignment vertical="center" wrapText="1"/>
    </xf>
    <xf numFmtId="0" fontId="3" fillId="0" borderId="2" xfId="0" applyFont="1" applyBorder="1" applyAlignment="1">
      <alignment vertical="center" wrapText="1"/>
    </xf>
    <xf numFmtId="0" fontId="3" fillId="2" borderId="3" xfId="0" applyFont="1" applyFill="1" applyBorder="1" applyAlignment="1">
      <alignment vertical="center" wrapText="1"/>
    </xf>
    <xf numFmtId="0" fontId="3" fillId="0" borderId="4" xfId="0" applyFont="1" applyBorder="1" applyAlignment="1">
      <alignment vertical="center" wrapText="1"/>
    </xf>
    <xf numFmtId="0" fontId="3" fillId="2" borderId="2" xfId="0" applyFont="1" applyFill="1" applyBorder="1" applyAlignment="1">
      <alignment vertical="center" wrapText="1"/>
    </xf>
    <xf numFmtId="0" fontId="0" fillId="0" borderId="0" xfId="0" applyAlignment="1">
      <alignment wrapText="1"/>
    </xf>
    <xf numFmtId="0" fontId="0" fillId="0" borderId="0" xfId="0" applyFont="1" applyAlignment="1" applyProtection="1">
      <alignment vertical="center"/>
    </xf>
    <xf numFmtId="0" fontId="0" fillId="0" borderId="0" xfId="0" applyFont="1" applyAlignment="1" applyProtection="1">
      <alignment vertical="center" wrapText="1"/>
    </xf>
    <xf numFmtId="0" fontId="0" fillId="0" borderId="0" xfId="0" applyFill="1" applyBorder="1"/>
    <xf numFmtId="0" fontId="7" fillId="0" borderId="5"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7" xfId="0" applyFont="1" applyBorder="1" applyAlignment="1" applyProtection="1">
      <alignment horizontal="left" vertical="center"/>
    </xf>
    <xf numFmtId="0" fontId="2" fillId="3" borderId="8"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3" fontId="2" fillId="2" borderId="11" xfId="0" applyNumberFormat="1" applyFont="1" applyFill="1" applyBorder="1" applyAlignment="1" applyProtection="1">
      <alignment horizontal="right" vertical="center"/>
    </xf>
    <xf numFmtId="0" fontId="0" fillId="0" borderId="12" xfId="0" applyFont="1" applyBorder="1" applyAlignment="1" applyProtection="1">
      <alignment horizontal="center" vertical="center"/>
      <protection locked="0"/>
    </xf>
    <xf numFmtId="0" fontId="0" fillId="4" borderId="13" xfId="0" applyFill="1" applyBorder="1" applyAlignment="1" applyProtection="1">
      <alignment horizontal="center" vertical="center" wrapText="1"/>
      <protection locked="0"/>
    </xf>
    <xf numFmtId="0" fontId="0" fillId="4" borderId="13" xfId="0" applyFill="1" applyBorder="1" applyAlignment="1" applyProtection="1">
      <alignment horizontal="left" vertical="center" wrapText="1"/>
      <protection locked="0"/>
    </xf>
    <xf numFmtId="164" fontId="0" fillId="4" borderId="13" xfId="0" applyNumberFormat="1" applyFill="1" applyBorder="1" applyAlignment="1" applyProtection="1">
      <alignment horizontal="right" vertical="center"/>
      <protection locked="0"/>
    </xf>
    <xf numFmtId="0" fontId="0" fillId="4" borderId="13" xfId="0" applyFont="1" applyFill="1" applyBorder="1" applyAlignment="1" applyProtection="1">
      <alignment horizontal="center" vertical="center" wrapText="1"/>
      <protection locked="0"/>
    </xf>
    <xf numFmtId="3" fontId="0" fillId="4" borderId="14" xfId="0" applyNumberFormat="1" applyFill="1" applyBorder="1" applyAlignment="1" applyProtection="1">
      <alignment horizontal="right" vertical="center"/>
      <protection locked="0"/>
    </xf>
    <xf numFmtId="0" fontId="0" fillId="0" borderId="15" xfId="0" applyFont="1" applyBorder="1" applyAlignment="1" applyProtection="1">
      <alignment horizontal="center" vertical="center"/>
      <protection locked="0"/>
    </xf>
    <xf numFmtId="0" fontId="0" fillId="4" borderId="2" xfId="0" applyFill="1" applyBorder="1" applyAlignment="1" applyProtection="1">
      <alignment horizontal="center" vertical="center" wrapText="1"/>
      <protection locked="0"/>
    </xf>
    <xf numFmtId="0" fontId="0" fillId="4" borderId="2" xfId="0" applyFill="1" applyBorder="1" applyAlignment="1" applyProtection="1">
      <alignment horizontal="left" vertical="center" wrapText="1"/>
      <protection locked="0"/>
    </xf>
    <xf numFmtId="164" fontId="0" fillId="4" borderId="2" xfId="0" applyNumberFormat="1" applyFill="1" applyBorder="1" applyAlignment="1" applyProtection="1">
      <alignment horizontal="right" vertical="center"/>
      <protection locked="0"/>
    </xf>
    <xf numFmtId="0" fontId="0" fillId="4" borderId="2" xfId="0" applyFill="1" applyBorder="1" applyAlignment="1" applyProtection="1">
      <alignment horizontal="center" vertical="center"/>
      <protection locked="0"/>
    </xf>
    <xf numFmtId="3" fontId="0" fillId="4" borderId="16" xfId="0" applyNumberFormat="1" applyFill="1" applyBorder="1" applyAlignment="1" applyProtection="1">
      <alignment horizontal="right" vertical="center"/>
      <protection locked="0"/>
    </xf>
    <xf numFmtId="0" fontId="0" fillId="0" borderId="17" xfId="0" applyFont="1" applyBorder="1" applyAlignment="1" applyProtection="1">
      <alignment horizontal="center" vertical="center"/>
      <protection locked="0"/>
    </xf>
    <xf numFmtId="0" fontId="0" fillId="4" borderId="18" xfId="0" applyFill="1" applyBorder="1" applyAlignment="1" applyProtection="1">
      <alignment horizontal="center" vertical="center" wrapText="1"/>
      <protection locked="0"/>
    </xf>
    <xf numFmtId="0" fontId="0" fillId="4" borderId="18" xfId="0" applyFill="1" applyBorder="1" applyAlignment="1" applyProtection="1">
      <alignment horizontal="left" vertical="center" wrapText="1"/>
      <protection locked="0"/>
    </xf>
    <xf numFmtId="164" fontId="0" fillId="4" borderId="18" xfId="0" applyNumberFormat="1" applyFill="1" applyBorder="1" applyAlignment="1" applyProtection="1">
      <alignment horizontal="right" vertical="center"/>
      <protection locked="0"/>
    </xf>
    <xf numFmtId="0" fontId="0" fillId="4" borderId="18" xfId="0" applyFill="1" applyBorder="1" applyAlignment="1" applyProtection="1">
      <alignment horizontal="center" vertical="center"/>
      <protection locked="0"/>
    </xf>
    <xf numFmtId="3" fontId="0" fillId="4" borderId="19" xfId="0" applyNumberFormat="1" applyFill="1" applyBorder="1" applyAlignment="1" applyProtection="1">
      <alignment horizontal="right" vertical="center"/>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0" fillId="0" borderId="0" xfId="0" applyAlignment="1">
      <alignment vertical="center"/>
    </xf>
    <xf numFmtId="0" fontId="2"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xf>
    <xf numFmtId="0" fontId="0" fillId="4" borderId="13" xfId="0" applyFill="1" applyBorder="1" applyAlignment="1" applyProtection="1">
      <alignment horizontal="left" vertical="center" wrapText="1"/>
    </xf>
    <xf numFmtId="164" fontId="0" fillId="4" borderId="13" xfId="0" applyNumberFormat="1" applyFill="1" applyBorder="1" applyAlignment="1" applyProtection="1">
      <alignment horizontal="right" vertical="center"/>
    </xf>
    <xf numFmtId="0" fontId="0" fillId="4" borderId="13" xfId="0" applyFont="1" applyFill="1" applyBorder="1" applyAlignment="1" applyProtection="1">
      <alignment horizontal="center" vertical="center" wrapText="1"/>
    </xf>
    <xf numFmtId="3" fontId="0" fillId="4" borderId="14" xfId="0" applyNumberFormat="1" applyFill="1" applyBorder="1" applyAlignment="1" applyProtection="1">
      <alignment horizontal="right" vertical="center"/>
    </xf>
    <xf numFmtId="0" fontId="0" fillId="4" borderId="2" xfId="0" applyFill="1" applyBorder="1" applyAlignment="1" applyProtection="1">
      <alignment horizontal="center" vertical="center" wrapText="1"/>
    </xf>
    <xf numFmtId="0" fontId="0" fillId="4" borderId="2" xfId="0" applyFill="1" applyBorder="1" applyAlignment="1" applyProtection="1">
      <alignment horizontal="left" vertical="center" wrapText="1"/>
    </xf>
    <xf numFmtId="164" fontId="0" fillId="4" borderId="2" xfId="0" applyNumberFormat="1" applyFill="1" applyBorder="1" applyAlignment="1" applyProtection="1">
      <alignment horizontal="right" vertical="center"/>
    </xf>
    <xf numFmtId="0" fontId="0" fillId="4" borderId="2" xfId="0" applyFill="1" applyBorder="1" applyAlignment="1" applyProtection="1">
      <alignment horizontal="center" vertical="center"/>
    </xf>
    <xf numFmtId="3" fontId="0" fillId="4" borderId="16" xfId="0" applyNumberFormat="1" applyFill="1" applyBorder="1" applyAlignment="1" applyProtection="1">
      <alignment horizontal="right" vertical="center"/>
    </xf>
    <xf numFmtId="0" fontId="0" fillId="4" borderId="18" xfId="0" applyFill="1" applyBorder="1" applyAlignment="1" applyProtection="1">
      <alignment horizontal="center" vertical="center" wrapText="1"/>
    </xf>
    <xf numFmtId="0" fontId="0" fillId="4" borderId="18" xfId="0" applyFill="1" applyBorder="1" applyAlignment="1" applyProtection="1">
      <alignment horizontal="left" vertical="center" wrapText="1"/>
    </xf>
    <xf numFmtId="164" fontId="0" fillId="4" borderId="18" xfId="0" applyNumberFormat="1" applyFill="1" applyBorder="1" applyAlignment="1" applyProtection="1">
      <alignment horizontal="right" vertical="center"/>
    </xf>
    <xf numFmtId="0" fontId="0" fillId="4" borderId="18" xfId="0" applyFill="1" applyBorder="1" applyAlignment="1" applyProtection="1">
      <alignment horizontal="center" vertical="center"/>
    </xf>
    <xf numFmtId="3" fontId="0" fillId="4" borderId="19" xfId="0" applyNumberFormat="1" applyFill="1" applyBorder="1" applyAlignment="1" applyProtection="1">
      <alignment horizontal="right" vertical="center"/>
    </xf>
    <xf numFmtId="0" fontId="0" fillId="0" borderId="0" xfId="0" applyFont="1" applyAlignment="1">
      <alignment wrapText="1"/>
    </xf>
    <xf numFmtId="0" fontId="9" fillId="0" borderId="0" xfId="0" applyFont="1" applyAlignment="1" applyProtection="1">
      <alignment wrapText="1"/>
    </xf>
    <xf numFmtId="0" fontId="9" fillId="0" borderId="0" xfId="0" applyFont="1" applyAlignment="1" applyProtection="1">
      <alignment horizontal="right" wrapText="1"/>
    </xf>
    <xf numFmtId="0" fontId="3" fillId="2" borderId="20" xfId="0" applyFont="1" applyFill="1" applyBorder="1" applyAlignment="1">
      <alignment vertical="center" wrapText="1"/>
    </xf>
    <xf numFmtId="0" fontId="3" fillId="0" borderId="21" xfId="0" applyFont="1" applyBorder="1" applyAlignment="1">
      <alignment vertical="center" wrapText="1"/>
    </xf>
    <xf numFmtId="0" fontId="0" fillId="0" borderId="22" xfId="0" applyFont="1" applyBorder="1" applyAlignment="1">
      <alignment vertical="center" wrapText="1"/>
    </xf>
    <xf numFmtId="0" fontId="3" fillId="0" borderId="22" xfId="0" applyFont="1" applyBorder="1" applyAlignment="1">
      <alignment vertical="center" wrapText="1"/>
    </xf>
    <xf numFmtId="0" fontId="0" fillId="0" borderId="0" xfId="0" applyFont="1" applyAlignment="1">
      <alignment vertical="center" wrapText="1" shrinkToFit="1"/>
    </xf>
    <xf numFmtId="0" fontId="0" fillId="0" borderId="0" xfId="0" applyAlignment="1"/>
    <xf numFmtId="0" fontId="14" fillId="0" borderId="0" xfId="0" applyFont="1" applyFill="1" applyBorder="1" applyAlignment="1">
      <alignment horizontal="center"/>
    </xf>
    <xf numFmtId="0" fontId="14" fillId="0" borderId="0" xfId="0" applyFont="1" applyFill="1" applyBorder="1"/>
    <xf numFmtId="0" fontId="2" fillId="0" borderId="0" xfId="0" applyFont="1"/>
    <xf numFmtId="0" fontId="14" fillId="0" borderId="0" xfId="0" applyFont="1"/>
    <xf numFmtId="4" fontId="14" fillId="0" borderId="0" xfId="0" applyNumberFormat="1" applyFont="1" applyFill="1" applyBorder="1" applyAlignment="1">
      <alignment horizontal="right"/>
    </xf>
    <xf numFmtId="4" fontId="14" fillId="0" borderId="2" xfId="0" applyNumberFormat="1" applyFont="1" applyBorder="1" applyAlignment="1">
      <alignment horizontal="right" wrapText="1"/>
    </xf>
    <xf numFmtId="1" fontId="14" fillId="4" borderId="24" xfId="0" applyNumberFormat="1" applyFont="1" applyFill="1" applyBorder="1" applyAlignment="1" applyProtection="1">
      <alignment horizontal="center" wrapText="1"/>
      <protection locked="0"/>
    </xf>
    <xf numFmtId="4" fontId="14" fillId="4" borderId="2" xfId="0" applyNumberFormat="1" applyFont="1" applyFill="1" applyBorder="1" applyAlignment="1" applyProtection="1">
      <alignment horizontal="right" wrapText="1"/>
      <protection locked="0"/>
    </xf>
    <xf numFmtId="3" fontId="14" fillId="4" borderId="2" xfId="0" applyNumberFormat="1" applyFont="1" applyFill="1" applyBorder="1" applyAlignment="1" applyProtection="1">
      <alignment horizontal="right"/>
      <protection locked="0"/>
    </xf>
    <xf numFmtId="0" fontId="13" fillId="0" borderId="8" xfId="0" applyFont="1" applyBorder="1" applyAlignment="1" applyProtection="1">
      <alignment horizontal="center" vertical="center"/>
    </xf>
    <xf numFmtId="0" fontId="7" fillId="0" borderId="0" xfId="0" applyFont="1" applyProtection="1"/>
    <xf numFmtId="0" fontId="0" fillId="0" borderId="0" xfId="0" applyAlignment="1" applyProtection="1">
      <alignment vertical="top"/>
    </xf>
    <xf numFmtId="0" fontId="14" fillId="0" borderId="0" xfId="0" applyFont="1" applyFill="1" applyBorder="1" applyAlignment="1" applyProtection="1"/>
    <xf numFmtId="0" fontId="2" fillId="0" borderId="0" xfId="0" applyFont="1" applyAlignment="1" applyProtection="1"/>
    <xf numFmtId="0" fontId="14" fillId="0" borderId="0" xfId="0" applyFont="1" applyAlignment="1" applyProtection="1"/>
    <xf numFmtId="4" fontId="14" fillId="0" borderId="0" xfId="0" applyNumberFormat="1" applyFont="1" applyFill="1" applyBorder="1" applyAlignment="1" applyProtection="1"/>
    <xf numFmtId="4" fontId="14" fillId="0" borderId="0" xfId="0" applyNumberFormat="1" applyFont="1" applyFill="1" applyBorder="1" applyAlignment="1" applyProtection="1">
      <alignment wrapText="1"/>
    </xf>
    <xf numFmtId="0" fontId="7" fillId="0" borderId="26" xfId="0" applyFont="1" applyBorder="1" applyAlignment="1" applyProtection="1">
      <alignment horizontal="left" vertical="center"/>
      <protection locked="0"/>
    </xf>
    <xf numFmtId="0" fontId="13" fillId="0" borderId="27" xfId="0" applyFont="1" applyBorder="1" applyAlignment="1" applyProtection="1">
      <alignment horizontal="left" vertical="center"/>
    </xf>
    <xf numFmtId="0" fontId="6" fillId="0" borderId="5" xfId="0" applyFont="1" applyBorder="1" applyAlignment="1" applyProtection="1">
      <alignment horizontal="center" vertical="center"/>
    </xf>
    <xf numFmtId="49" fontId="8" fillId="4" borderId="8" xfId="0" applyNumberFormat="1" applyFont="1" applyFill="1" applyBorder="1" applyAlignment="1" applyProtection="1">
      <alignment horizontal="center" vertical="center"/>
      <protection locked="0"/>
    </xf>
    <xf numFmtId="0" fontId="2" fillId="0" borderId="0" xfId="0" applyFont="1" applyFill="1" applyBorder="1" applyAlignment="1">
      <alignment horizontal="left" wrapText="1"/>
    </xf>
    <xf numFmtId="0" fontId="14" fillId="0" borderId="0" xfId="0" applyFont="1" applyFill="1" applyBorder="1" applyAlignment="1">
      <alignment horizontal="left" wrapText="1"/>
    </xf>
    <xf numFmtId="0" fontId="14" fillId="0" borderId="0" xfId="0" applyFont="1" applyFill="1" applyBorder="1" applyAlignment="1">
      <alignment horizontal="center" wrapText="1"/>
    </xf>
    <xf numFmtId="0" fontId="14" fillId="0" borderId="0" xfId="0" applyFont="1" applyFill="1" applyBorder="1" applyAlignment="1">
      <alignment wrapText="1"/>
    </xf>
    <xf numFmtId="0" fontId="3" fillId="0" borderId="24" xfId="0" applyFont="1" applyBorder="1" applyAlignment="1">
      <alignment vertical="center" wrapText="1"/>
    </xf>
    <xf numFmtId="3" fontId="0" fillId="0" borderId="22" xfId="0" applyNumberFormat="1" applyBorder="1"/>
    <xf numFmtId="0" fontId="2" fillId="0" borderId="0" xfId="0" applyFont="1" applyAlignment="1">
      <alignment horizontal="justify" wrapText="1"/>
    </xf>
    <xf numFmtId="0" fontId="14" fillId="0" borderId="0" xfId="0" applyFont="1" applyAlignment="1">
      <alignment horizontal="justify" wrapText="1"/>
    </xf>
    <xf numFmtId="0" fontId="17" fillId="0" borderId="0" xfId="0" applyFont="1" applyAlignment="1">
      <alignment wrapText="1"/>
    </xf>
    <xf numFmtId="3" fontId="2" fillId="0" borderId="0" xfId="0" applyNumberFormat="1" applyFont="1" applyFill="1" applyBorder="1" applyAlignment="1" applyProtection="1">
      <alignment horizontal="right" vertical="center" wrapText="1"/>
    </xf>
    <xf numFmtId="0" fontId="3" fillId="2" borderId="22" xfId="0" applyFont="1" applyFill="1" applyBorder="1" applyAlignment="1">
      <alignment vertical="center" wrapText="1"/>
    </xf>
    <xf numFmtId="0" fontId="3" fillId="0" borderId="22" xfId="0" applyFont="1" applyBorder="1" applyAlignment="1">
      <alignment horizontal="left"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vertical="center" wrapText="1" shrinkToFit="1"/>
    </xf>
    <xf numFmtId="0" fontId="3" fillId="2" borderId="33" xfId="0" applyFont="1" applyFill="1" applyBorder="1" applyAlignment="1">
      <alignment vertical="center" wrapText="1"/>
    </xf>
    <xf numFmtId="0" fontId="0" fillId="0" borderId="0" xfId="0" applyFont="1" applyBorder="1" applyAlignment="1">
      <alignment horizontal="center" vertical="center" wrapText="1"/>
    </xf>
    <xf numFmtId="0" fontId="3" fillId="0" borderId="35" xfId="0" applyFont="1" applyBorder="1" applyAlignment="1">
      <alignment vertical="center" wrapText="1"/>
    </xf>
    <xf numFmtId="0" fontId="3" fillId="0" borderId="28" xfId="0" applyFont="1" applyBorder="1" applyAlignment="1">
      <alignment vertical="center" wrapText="1"/>
    </xf>
    <xf numFmtId="0" fontId="3" fillId="0" borderId="36" xfId="0" applyFont="1" applyBorder="1" applyAlignment="1">
      <alignment vertical="center" wrapText="1"/>
    </xf>
    <xf numFmtId="0" fontId="3" fillId="0" borderId="4" xfId="0" applyFont="1" applyBorder="1" applyAlignment="1">
      <alignment horizontal="left" vertical="center" wrapText="1"/>
    </xf>
    <xf numFmtId="1" fontId="14" fillId="4" borderId="21" xfId="0" applyNumberFormat="1" applyFont="1" applyFill="1" applyBorder="1" applyAlignment="1" applyProtection="1">
      <alignment horizontal="center" wrapText="1"/>
      <protection locked="0"/>
    </xf>
    <xf numFmtId="4" fontId="14" fillId="4" borderId="4" xfId="0" applyNumberFormat="1" applyFont="1" applyFill="1" applyBorder="1" applyAlignment="1" applyProtection="1">
      <alignment horizontal="right" wrapText="1"/>
      <protection locked="0"/>
    </xf>
    <xf numFmtId="4" fontId="14" fillId="0" borderId="4" xfId="0" applyNumberFormat="1" applyFont="1" applyBorder="1" applyAlignment="1">
      <alignment horizontal="right" wrapText="1"/>
    </xf>
    <xf numFmtId="1" fontId="14" fillId="4" borderId="38" xfId="0" applyNumberFormat="1" applyFont="1" applyFill="1" applyBorder="1" applyAlignment="1" applyProtection="1">
      <alignment horizontal="center" wrapText="1"/>
      <protection locked="0"/>
    </xf>
    <xf numFmtId="4" fontId="14" fillId="4" borderId="39" xfId="0" applyNumberFormat="1" applyFont="1" applyFill="1" applyBorder="1" applyAlignment="1" applyProtection="1">
      <alignment horizontal="right" wrapText="1"/>
      <protection locked="0"/>
    </xf>
    <xf numFmtId="4" fontId="14" fillId="0" borderId="39" xfId="0" applyNumberFormat="1" applyFont="1" applyBorder="1" applyAlignment="1">
      <alignment horizontal="right" wrapText="1"/>
    </xf>
    <xf numFmtId="1" fontId="14" fillId="4" borderId="34" xfId="0" applyNumberFormat="1" applyFont="1" applyFill="1" applyBorder="1" applyAlignment="1" applyProtection="1">
      <alignment horizontal="center" wrapText="1"/>
      <protection locked="0"/>
    </xf>
    <xf numFmtId="4" fontId="14" fillId="0" borderId="34" xfId="0" applyNumberFormat="1" applyFont="1" applyFill="1" applyBorder="1" applyAlignment="1">
      <alignment wrapText="1"/>
    </xf>
    <xf numFmtId="4" fontId="14" fillId="0" borderId="41" xfId="0" applyNumberFormat="1" applyFont="1" applyBorder="1" applyAlignment="1">
      <alignment horizontal="right"/>
    </xf>
    <xf numFmtId="0" fontId="11" fillId="3" borderId="22" xfId="0" applyFont="1" applyFill="1" applyBorder="1" applyAlignment="1" applyProtection="1">
      <alignment vertical="center" wrapText="1" shrinkToFit="1"/>
    </xf>
    <xf numFmtId="0" fontId="11" fillId="3" borderId="42" xfId="0" applyFont="1" applyFill="1" applyBorder="1" applyAlignment="1" applyProtection="1">
      <alignment vertical="center" wrapText="1" shrinkToFit="1"/>
    </xf>
    <xf numFmtId="0" fontId="11" fillId="3" borderId="43" xfId="0" applyFont="1" applyFill="1" applyBorder="1" applyAlignment="1" applyProtection="1">
      <alignment vertical="center" wrapText="1" shrinkToFit="1"/>
    </xf>
    <xf numFmtId="4" fontId="14" fillId="0" borderId="24" xfId="0" applyNumberFormat="1" applyFont="1" applyFill="1" applyBorder="1" applyAlignment="1">
      <alignment wrapText="1"/>
    </xf>
    <xf numFmtId="4" fontId="14" fillId="0" borderId="47" xfId="0" applyNumberFormat="1" applyFont="1" applyBorder="1" applyAlignment="1">
      <alignment horizontal="right"/>
    </xf>
    <xf numFmtId="4" fontId="14" fillId="0" borderId="24" xfId="0" applyNumberFormat="1" applyFont="1" applyBorder="1" applyAlignment="1">
      <alignment horizontal="right" wrapText="1"/>
    </xf>
    <xf numFmtId="3" fontId="0" fillId="0" borderId="0" xfId="0" applyNumberFormat="1" applyBorder="1"/>
    <xf numFmtId="4" fontId="14" fillId="0" borderId="34" xfId="0" applyNumberFormat="1" applyFont="1" applyBorder="1" applyAlignment="1">
      <alignment horizontal="right" wrapText="1"/>
    </xf>
    <xf numFmtId="0" fontId="2" fillId="3" borderId="0" xfId="0" applyFont="1" applyFill="1" applyBorder="1" applyAlignment="1">
      <alignment horizontal="center" vertical="center" textRotation="180" wrapText="1"/>
    </xf>
    <xf numFmtId="0" fontId="3" fillId="0" borderId="87" xfId="0" applyFont="1" applyBorder="1" applyAlignment="1">
      <alignment vertical="center" wrapText="1"/>
    </xf>
    <xf numFmtId="0" fontId="3" fillId="2" borderId="49" xfId="0" applyFont="1" applyFill="1" applyBorder="1" applyAlignment="1">
      <alignment vertical="center" wrapText="1"/>
    </xf>
    <xf numFmtId="0" fontId="3" fillId="2" borderId="42" xfId="0" applyFont="1" applyFill="1" applyBorder="1" applyAlignment="1">
      <alignment vertical="center" wrapText="1"/>
    </xf>
    <xf numFmtId="0" fontId="3" fillId="0" borderId="42" xfId="0" applyFont="1" applyBorder="1" applyAlignment="1">
      <alignment horizontal="left" vertical="center" wrapText="1"/>
    </xf>
    <xf numFmtId="0" fontId="3" fillId="0" borderId="44" xfId="0" applyFont="1" applyBorder="1" applyAlignment="1">
      <alignment horizontal="left" vertical="center" wrapText="1"/>
    </xf>
    <xf numFmtId="0" fontId="3" fillId="2" borderId="50" xfId="0" applyFont="1" applyFill="1" applyBorder="1" applyAlignment="1">
      <alignment vertical="center" wrapText="1"/>
    </xf>
    <xf numFmtId="0" fontId="3" fillId="0" borderId="45" xfId="0" applyFont="1" applyBorder="1" applyAlignment="1">
      <alignment vertical="center" wrapText="1"/>
    </xf>
    <xf numFmtId="0" fontId="3" fillId="2" borderId="88" xfId="0" applyFont="1" applyFill="1" applyBorder="1" applyAlignment="1">
      <alignment vertical="center" wrapText="1"/>
    </xf>
    <xf numFmtId="0" fontId="3" fillId="2" borderId="59" xfId="0" applyFont="1" applyFill="1" applyBorder="1" applyAlignment="1">
      <alignment vertical="center" wrapText="1"/>
    </xf>
    <xf numFmtId="0" fontId="3" fillId="0" borderId="89" xfId="0" applyFont="1" applyBorder="1" applyAlignment="1">
      <alignment vertical="center" wrapText="1"/>
    </xf>
    <xf numFmtId="0" fontId="3" fillId="2" borderId="68" xfId="0" applyFont="1" applyFill="1" applyBorder="1" applyAlignment="1">
      <alignment vertical="center" wrapText="1"/>
    </xf>
    <xf numFmtId="0" fontId="3" fillId="0" borderId="90" xfId="0" applyFont="1" applyBorder="1" applyAlignment="1">
      <alignment vertical="center" wrapText="1"/>
    </xf>
    <xf numFmtId="0" fontId="3" fillId="2" borderId="43" xfId="0" applyFont="1" applyFill="1" applyBorder="1" applyAlignment="1">
      <alignment vertical="center" wrapText="1"/>
    </xf>
    <xf numFmtId="0" fontId="3" fillId="0" borderId="43" xfId="0" applyFont="1" applyBorder="1" applyAlignment="1">
      <alignment vertical="center" wrapText="1"/>
    </xf>
    <xf numFmtId="0" fontId="20" fillId="0" borderId="0" xfId="0" applyFont="1" applyAlignment="1">
      <alignment wrapText="1"/>
    </xf>
    <xf numFmtId="1" fontId="14" fillId="4" borderId="22" xfId="0" applyNumberFormat="1" applyFont="1" applyFill="1" applyBorder="1" applyAlignment="1" applyProtection="1">
      <alignment horizontal="center" wrapText="1"/>
      <protection locked="0"/>
    </xf>
    <xf numFmtId="4" fontId="14" fillId="4" borderId="22" xfId="0" applyNumberFormat="1" applyFont="1" applyFill="1" applyBorder="1" applyAlignment="1" applyProtection="1">
      <alignment horizontal="right" wrapText="1"/>
      <protection locked="0"/>
    </xf>
    <xf numFmtId="3" fontId="14" fillId="4" borderId="22" xfId="0" applyNumberFormat="1" applyFont="1" applyFill="1" applyBorder="1" applyAlignment="1" applyProtection="1">
      <alignment horizontal="right"/>
      <protection locked="0"/>
    </xf>
    <xf numFmtId="1" fontId="14" fillId="4" borderId="42" xfId="0" applyNumberFormat="1" applyFont="1" applyFill="1" applyBorder="1" applyAlignment="1" applyProtection="1">
      <alignment horizontal="center" wrapText="1"/>
      <protection locked="0"/>
    </xf>
    <xf numFmtId="4" fontId="14" fillId="4" borderId="42" xfId="0" applyNumberFormat="1" applyFont="1" applyFill="1" applyBorder="1" applyAlignment="1" applyProtection="1">
      <alignment horizontal="right" wrapText="1"/>
      <protection locked="0"/>
    </xf>
    <xf numFmtId="1" fontId="14" fillId="4" borderId="43" xfId="0" applyNumberFormat="1" applyFont="1" applyFill="1" applyBorder="1" applyAlignment="1" applyProtection="1">
      <alignment horizontal="center" wrapText="1"/>
      <protection locked="0"/>
    </xf>
    <xf numFmtId="4" fontId="21" fillId="4" borderId="39" xfId="0" applyNumberFormat="1" applyFont="1" applyFill="1" applyBorder="1" applyAlignment="1" applyProtection="1">
      <alignment horizontal="right" wrapText="1"/>
      <protection locked="0"/>
    </xf>
    <xf numFmtId="3" fontId="21" fillId="4" borderId="2" xfId="0" applyNumberFormat="1" applyFont="1" applyFill="1" applyBorder="1" applyAlignment="1" applyProtection="1">
      <alignment horizontal="right"/>
      <protection locked="0"/>
    </xf>
    <xf numFmtId="1" fontId="21" fillId="4" borderId="43" xfId="0" applyNumberFormat="1" applyFont="1" applyFill="1" applyBorder="1" applyAlignment="1" applyProtection="1">
      <alignment horizontal="center" wrapText="1"/>
      <protection locked="0"/>
    </xf>
    <xf numFmtId="1" fontId="21" fillId="4" borderId="2" xfId="0" applyNumberFormat="1" applyFont="1" applyFill="1" applyBorder="1" applyAlignment="1" applyProtection="1">
      <alignment horizontal="center" wrapText="1"/>
      <protection locked="0"/>
    </xf>
    <xf numFmtId="3" fontId="1" fillId="0" borderId="0" xfId="0" applyNumberFormat="1" applyFont="1"/>
    <xf numFmtId="3" fontId="0" fillId="0" borderId="0" xfId="0" applyNumberFormat="1"/>
    <xf numFmtId="0" fontId="0" fillId="0" borderId="0" xfId="0" applyFont="1"/>
    <xf numFmtId="0" fontId="0" fillId="0" borderId="0" xfId="0" applyFont="1" applyAlignment="1">
      <alignment horizontal="justify" wrapText="1"/>
    </xf>
    <xf numFmtId="0" fontId="3" fillId="0" borderId="84" xfId="0" applyFont="1" applyBorder="1" applyAlignment="1">
      <alignment vertical="center" wrapText="1"/>
    </xf>
    <xf numFmtId="0" fontId="3" fillId="6" borderId="22" xfId="0" applyFont="1" applyFill="1" applyBorder="1" applyAlignment="1" applyProtection="1">
      <alignment vertical="center" wrapText="1" shrinkToFit="1"/>
    </xf>
    <xf numFmtId="3" fontId="0" fillId="0" borderId="22" xfId="0" applyNumberFormat="1" applyFill="1" applyBorder="1"/>
    <xf numFmtId="0" fontId="22" fillId="0" borderId="89" xfId="0" applyFont="1" applyBorder="1" applyAlignment="1">
      <alignment vertical="center" wrapText="1"/>
    </xf>
    <xf numFmtId="0" fontId="22" fillId="2" borderId="34" xfId="0" applyFont="1" applyFill="1" applyBorder="1" applyAlignment="1">
      <alignment vertical="center" wrapText="1"/>
    </xf>
    <xf numFmtId="0" fontId="22" fillId="0" borderId="34" xfId="0" applyFont="1" applyBorder="1" applyAlignment="1">
      <alignment vertical="center" wrapText="1"/>
    </xf>
    <xf numFmtId="0" fontId="22" fillId="0" borderId="93" xfId="0" applyFont="1" applyBorder="1" applyAlignment="1">
      <alignment vertical="center" wrapText="1"/>
    </xf>
    <xf numFmtId="0" fontId="3" fillId="6" borderId="84" xfId="0" applyFont="1" applyFill="1" applyBorder="1" applyAlignment="1" applyProtection="1">
      <alignment vertical="center" wrapText="1" shrinkToFit="1"/>
    </xf>
    <xf numFmtId="0" fontId="3" fillId="6" borderId="69" xfId="0" applyFont="1" applyFill="1" applyBorder="1" applyAlignment="1" applyProtection="1">
      <alignment vertical="center" wrapText="1" shrinkToFit="1"/>
    </xf>
    <xf numFmtId="0" fontId="3" fillId="2" borderId="51" xfId="0" applyFont="1" applyFill="1" applyBorder="1" applyAlignment="1">
      <alignment vertical="center" wrapText="1"/>
    </xf>
    <xf numFmtId="0" fontId="3" fillId="0" borderId="46" xfId="0" applyFont="1" applyBorder="1" applyAlignment="1">
      <alignment vertical="center" wrapText="1"/>
    </xf>
    <xf numFmtId="0" fontId="3" fillId="0" borderId="23" xfId="0" applyFont="1" applyBorder="1" applyAlignment="1">
      <alignment vertical="center" wrapText="1"/>
    </xf>
    <xf numFmtId="0" fontId="22" fillId="0" borderId="94" xfId="0" applyFont="1" applyBorder="1" applyAlignment="1">
      <alignment vertical="center" wrapText="1"/>
    </xf>
    <xf numFmtId="0" fontId="3" fillId="2" borderId="58" xfId="0" applyFont="1" applyFill="1" applyBorder="1" applyAlignment="1">
      <alignment vertical="center" wrapText="1"/>
    </xf>
    <xf numFmtId="0" fontId="3" fillId="2" borderId="39" xfId="0" applyFont="1" applyFill="1" applyBorder="1" applyAlignment="1">
      <alignment vertical="center" wrapText="1"/>
    </xf>
    <xf numFmtId="0" fontId="3" fillId="0" borderId="38" xfId="0" applyFont="1" applyBorder="1" applyAlignment="1">
      <alignment vertical="center" wrapText="1"/>
    </xf>
    <xf numFmtId="0" fontId="3" fillId="0" borderId="98" xfId="0" applyFont="1" applyBorder="1" applyAlignment="1">
      <alignment vertical="center" wrapText="1"/>
    </xf>
    <xf numFmtId="0" fontId="22" fillId="2" borderId="60" xfId="0" applyFont="1" applyFill="1" applyBorder="1" applyAlignment="1">
      <alignment vertical="center" wrapText="1"/>
    </xf>
    <xf numFmtId="3" fontId="2"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center" wrapText="1"/>
    </xf>
    <xf numFmtId="0" fontId="11" fillId="3" borderId="49" xfId="0" applyFont="1" applyFill="1" applyBorder="1" applyAlignment="1" applyProtection="1">
      <alignment vertical="center" wrapText="1" shrinkToFit="1"/>
    </xf>
    <xf numFmtId="0" fontId="11" fillId="3" borderId="44" xfId="0" applyNumberFormat="1" applyFont="1" applyFill="1" applyBorder="1" applyAlignment="1" applyProtection="1">
      <alignment vertical="center" wrapText="1"/>
    </xf>
    <xf numFmtId="0" fontId="11" fillId="3" borderId="50" xfId="0" applyFont="1" applyFill="1" applyBorder="1" applyAlignment="1" applyProtection="1">
      <alignment vertical="center" wrapText="1" shrinkToFit="1"/>
    </xf>
    <xf numFmtId="0" fontId="11" fillId="3" borderId="45" xfId="0" applyFont="1" applyFill="1" applyBorder="1" applyAlignment="1" applyProtection="1">
      <alignment vertical="center" wrapText="1" shrinkToFit="1"/>
    </xf>
    <xf numFmtId="0" fontId="11" fillId="3" borderId="51" xfId="0" applyFont="1" applyFill="1" applyBorder="1" applyAlignment="1" applyProtection="1">
      <alignment wrapText="1"/>
    </xf>
    <xf numFmtId="0" fontId="11" fillId="3" borderId="46" xfId="0" applyFont="1" applyFill="1" applyBorder="1" applyAlignment="1" applyProtection="1">
      <alignment vertical="center" wrapText="1" shrinkToFit="1"/>
    </xf>
    <xf numFmtId="4" fontId="14" fillId="4" borderId="58" xfId="0" applyNumberFormat="1" applyFont="1" applyFill="1" applyBorder="1" applyAlignment="1" applyProtection="1">
      <alignment horizontal="right" wrapText="1"/>
      <protection locked="0"/>
    </xf>
    <xf numFmtId="4" fontId="14" fillId="0" borderId="106" xfId="0" applyNumberFormat="1" applyFont="1" applyBorder="1" applyAlignment="1">
      <alignment horizontal="right" wrapText="1"/>
    </xf>
    <xf numFmtId="4" fontId="14" fillId="0" borderId="59" xfId="0" applyNumberFormat="1" applyFont="1" applyBorder="1" applyAlignment="1">
      <alignment horizontal="right" wrapText="1"/>
    </xf>
    <xf numFmtId="4" fontId="14" fillId="4" borderId="68" xfId="0" applyNumberFormat="1" applyFont="1" applyFill="1" applyBorder="1" applyAlignment="1" applyProtection="1">
      <alignment horizontal="right" wrapText="1"/>
      <protection locked="0"/>
    </xf>
    <xf numFmtId="4" fontId="14" fillId="0" borderId="107" xfId="0" applyNumberFormat="1" applyFont="1" applyBorder="1" applyAlignment="1">
      <alignment horizontal="right" wrapText="1"/>
    </xf>
    <xf numFmtId="4" fontId="14" fillId="4" borderId="60" xfId="0" applyNumberFormat="1" applyFont="1" applyFill="1" applyBorder="1" applyAlignment="1" applyProtection="1">
      <alignment horizontal="right" wrapText="1"/>
      <protection locked="0"/>
    </xf>
    <xf numFmtId="4" fontId="14" fillId="0" borderId="108" xfId="0" applyNumberFormat="1" applyFont="1" applyBorder="1" applyAlignment="1">
      <alignment horizontal="right" wrapText="1"/>
    </xf>
    <xf numFmtId="4" fontId="14" fillId="0" borderId="90" xfId="0" applyNumberFormat="1" applyFont="1" applyBorder="1" applyAlignment="1">
      <alignment horizontal="right" wrapText="1"/>
    </xf>
    <xf numFmtId="4" fontId="14" fillId="0" borderId="35" xfId="0" applyNumberFormat="1" applyFont="1" applyBorder="1" applyAlignment="1">
      <alignment horizontal="right" wrapText="1"/>
    </xf>
    <xf numFmtId="3" fontId="24" fillId="2" borderId="28" xfId="0" applyNumberFormat="1" applyFont="1" applyFill="1" applyBorder="1" applyAlignment="1" applyProtection="1">
      <alignment horizontal="right" vertical="center" wrapText="1"/>
    </xf>
    <xf numFmtId="0" fontId="11" fillId="3" borderId="92" xfId="0" applyFont="1" applyFill="1" applyBorder="1" applyAlignment="1" applyProtection="1">
      <alignment horizontal="center" vertical="center" textRotation="180" wrapText="1" shrinkToFit="1"/>
    </xf>
    <xf numFmtId="0" fontId="0" fillId="4" borderId="109" xfId="0" applyFont="1" applyFill="1" applyBorder="1" applyAlignment="1" applyProtection="1">
      <alignment horizontal="center" wrapText="1"/>
      <protection locked="0"/>
    </xf>
    <xf numFmtId="0" fontId="0" fillId="4" borderId="82" xfId="0" applyFont="1" applyFill="1" applyBorder="1" applyAlignment="1" applyProtection="1">
      <alignment horizontal="center" wrapText="1"/>
      <protection locked="0"/>
    </xf>
    <xf numFmtId="0" fontId="15" fillId="4" borderId="82" xfId="0" applyFont="1" applyFill="1" applyBorder="1" applyAlignment="1" applyProtection="1">
      <alignment horizontal="center" wrapText="1"/>
      <protection locked="0"/>
    </xf>
    <xf numFmtId="0" fontId="0" fillId="4" borderId="91" xfId="0" applyFont="1" applyFill="1" applyBorder="1" applyAlignment="1" applyProtection="1">
      <alignment horizontal="center" wrapText="1"/>
      <protection locked="0"/>
    </xf>
    <xf numFmtId="0" fontId="0" fillId="4" borderId="72" xfId="0" applyFont="1" applyFill="1" applyBorder="1" applyAlignment="1" applyProtection="1">
      <alignment horizontal="center" wrapText="1"/>
      <protection locked="0"/>
    </xf>
    <xf numFmtId="0" fontId="15" fillId="4" borderId="92" xfId="0" applyFont="1" applyFill="1" applyBorder="1" applyAlignment="1" applyProtection="1">
      <alignment horizontal="center" wrapText="1"/>
      <protection locked="0"/>
    </xf>
    <xf numFmtId="0" fontId="15" fillId="4" borderId="110" xfId="0" applyFont="1" applyFill="1" applyBorder="1" applyAlignment="1" applyProtection="1">
      <alignment horizontal="center" wrapText="1"/>
      <protection locked="0"/>
    </xf>
    <xf numFmtId="0" fontId="0" fillId="4" borderId="82" xfId="0" applyFont="1" applyFill="1" applyBorder="1" applyAlignment="1" applyProtection="1">
      <alignment horizontal="center" vertical="top" wrapText="1"/>
      <protection locked="0"/>
    </xf>
    <xf numFmtId="0" fontId="11" fillId="3" borderId="44" xfId="0" applyFont="1" applyFill="1" applyBorder="1" applyAlignment="1" applyProtection="1">
      <alignment vertical="center" wrapText="1" shrinkToFit="1"/>
    </xf>
    <xf numFmtId="0" fontId="11" fillId="3" borderId="45" xfId="0" applyFont="1" applyFill="1" applyBorder="1" applyAlignment="1" applyProtection="1">
      <alignment wrapText="1"/>
    </xf>
    <xf numFmtId="0" fontId="11" fillId="3" borderId="51" xfId="0" applyFont="1" applyFill="1" applyBorder="1" applyAlignment="1" applyProtection="1">
      <alignment vertical="center" wrapText="1" shrinkToFit="1"/>
    </xf>
    <xf numFmtId="0" fontId="11" fillId="3" borderId="46" xfId="0" applyFont="1" applyFill="1" applyBorder="1" applyAlignment="1" applyProtection="1">
      <alignment wrapText="1"/>
    </xf>
    <xf numFmtId="1" fontId="14" fillId="4" borderId="61" xfId="0" applyNumberFormat="1" applyFont="1" applyFill="1" applyBorder="1" applyAlignment="1" applyProtection="1">
      <alignment horizontal="center" wrapText="1"/>
      <protection locked="0"/>
    </xf>
    <xf numFmtId="4" fontId="14" fillId="0" borderId="52" xfId="0" applyNumberFormat="1" applyFont="1" applyBorder="1" applyAlignment="1">
      <alignment horizontal="right" wrapText="1"/>
    </xf>
    <xf numFmtId="1" fontId="14" fillId="4" borderId="68" xfId="0" applyNumberFormat="1" applyFont="1" applyFill="1" applyBorder="1" applyAlignment="1" applyProtection="1">
      <alignment horizontal="center" wrapText="1"/>
      <protection locked="0"/>
    </xf>
    <xf numFmtId="4" fontId="14" fillId="0" borderId="111" xfId="0" applyNumberFormat="1" applyFont="1" applyBorder="1" applyAlignment="1">
      <alignment horizontal="right" wrapText="1"/>
    </xf>
    <xf numFmtId="1" fontId="14" fillId="4" borderId="60" xfId="0" applyNumberFormat="1" applyFont="1" applyFill="1" applyBorder="1" applyAlignment="1" applyProtection="1">
      <alignment horizontal="center" wrapText="1"/>
      <protection locked="0"/>
    </xf>
    <xf numFmtId="3" fontId="14" fillId="0" borderId="90" xfId="0" applyNumberFormat="1" applyFont="1" applyBorder="1" applyAlignment="1">
      <alignment horizontal="right" wrapText="1"/>
    </xf>
    <xf numFmtId="3" fontId="14" fillId="0" borderId="107" xfId="0" applyNumberFormat="1" applyFont="1" applyBorder="1" applyAlignment="1">
      <alignment horizontal="right" wrapText="1"/>
    </xf>
    <xf numFmtId="1" fontId="14" fillId="4" borderId="62" xfId="0" applyNumberFormat="1" applyFont="1" applyFill="1" applyBorder="1" applyAlignment="1" applyProtection="1">
      <alignment horizontal="center" wrapText="1"/>
      <protection locked="0"/>
    </xf>
    <xf numFmtId="1" fontId="14" fillId="4" borderId="59" xfId="0" applyNumberFormat="1" applyFont="1" applyFill="1" applyBorder="1" applyAlignment="1" applyProtection="1">
      <alignment horizontal="center" wrapText="1"/>
      <protection locked="0"/>
    </xf>
    <xf numFmtId="4" fontId="14" fillId="0" borderId="53" xfId="0" applyNumberFormat="1" applyFont="1" applyBorder="1" applyAlignment="1">
      <alignment horizontal="right" wrapText="1"/>
    </xf>
    <xf numFmtId="0" fontId="0" fillId="0" borderId="112" xfId="0" applyFont="1" applyBorder="1" applyAlignment="1">
      <alignment horizontal="right" wrapText="1"/>
    </xf>
    <xf numFmtId="4" fontId="0" fillId="0" borderId="113" xfId="0" applyNumberFormat="1" applyFont="1" applyBorder="1" applyAlignment="1">
      <alignment horizontal="right" wrapText="1"/>
    </xf>
    <xf numFmtId="1" fontId="21" fillId="4" borderId="34" xfId="0" applyNumberFormat="1" applyFont="1" applyFill="1" applyBorder="1" applyAlignment="1" applyProtection="1">
      <alignment horizontal="center" wrapText="1"/>
      <protection locked="0"/>
    </xf>
    <xf numFmtId="4" fontId="0" fillId="0" borderId="114" xfId="0" applyNumberFormat="1" applyFont="1" applyBorder="1" applyAlignment="1">
      <alignment horizontal="right" wrapText="1"/>
    </xf>
    <xf numFmtId="0" fontId="2" fillId="0" borderId="0" xfId="0" applyFont="1" applyFill="1" applyBorder="1" applyAlignment="1" applyProtection="1">
      <alignment vertical="top" wrapText="1"/>
    </xf>
    <xf numFmtId="0" fontId="13" fillId="0" borderId="2" xfId="0" applyFont="1" applyBorder="1" applyAlignment="1">
      <alignment horizontal="center" vertical="top" wrapText="1"/>
    </xf>
    <xf numFmtId="0" fontId="14" fillId="4" borderId="2" xfId="0" applyFont="1" applyFill="1" applyBorder="1" applyAlignment="1" applyProtection="1">
      <alignment horizontal="left" wrapText="1"/>
      <protection locked="0"/>
    </xf>
    <xf numFmtId="1" fontId="14" fillId="4" borderId="2" xfId="0" applyNumberFormat="1" applyFont="1" applyFill="1" applyBorder="1" applyAlignment="1" applyProtection="1">
      <alignment horizontal="left" wrapText="1"/>
      <protection locked="0"/>
    </xf>
    <xf numFmtId="4" fontId="14" fillId="4" borderId="2" xfId="0" applyNumberFormat="1" applyFont="1" applyFill="1" applyBorder="1" applyAlignment="1" applyProtection="1">
      <alignment horizontal="left" wrapText="1"/>
      <protection locked="0"/>
    </xf>
    <xf numFmtId="0" fontId="2" fillId="0" borderId="0" xfId="0" applyFont="1" applyFill="1" applyBorder="1" applyAlignment="1" applyProtection="1"/>
    <xf numFmtId="0" fontId="3" fillId="0" borderId="0" xfId="0" applyFont="1" applyFill="1" applyBorder="1" applyAlignment="1" applyProtection="1">
      <alignment vertical="top" wrapText="1"/>
    </xf>
    <xf numFmtId="0" fontId="0" fillId="0" borderId="58" xfId="0" applyFont="1" applyFill="1" applyBorder="1" applyAlignment="1" applyProtection="1">
      <alignment horizontal="center" wrapText="1"/>
    </xf>
    <xf numFmtId="0" fontId="0" fillId="0" borderId="59" xfId="0" applyFont="1" applyFill="1" applyBorder="1" applyAlignment="1" applyProtection="1">
      <alignment horizontal="center" wrapText="1"/>
    </xf>
    <xf numFmtId="0" fontId="0" fillId="0" borderId="60" xfId="0" applyFont="1" applyFill="1" applyBorder="1" applyAlignment="1" applyProtection="1">
      <alignment horizontal="center" wrapText="1"/>
    </xf>
    <xf numFmtId="0" fontId="0" fillId="4" borderId="38" xfId="0" applyFill="1" applyBorder="1" applyAlignment="1" applyProtection="1">
      <alignment horizontal="left" vertical="top" wrapText="1"/>
      <protection locked="0"/>
    </xf>
    <xf numFmtId="0" fontId="0" fillId="4" borderId="21" xfId="0" applyFill="1" applyBorder="1" applyAlignment="1" applyProtection="1">
      <alignment horizontal="left" vertical="top" wrapText="1"/>
      <protection locked="0"/>
    </xf>
    <xf numFmtId="0" fontId="0" fillId="4" borderId="40" xfId="0" applyFill="1" applyBorder="1" applyAlignment="1" applyProtection="1">
      <alignment horizontal="left" vertical="top" wrapText="1"/>
      <protection locked="0"/>
    </xf>
    <xf numFmtId="0" fontId="14" fillId="4" borderId="104" xfId="0" applyFont="1" applyFill="1" applyBorder="1" applyAlignment="1" applyProtection="1">
      <alignment horizontal="left" wrapText="1"/>
      <protection locked="0"/>
    </xf>
    <xf numFmtId="0" fontId="14" fillId="4" borderId="91" xfId="0" applyFont="1" applyFill="1" applyBorder="1" applyAlignment="1" applyProtection="1">
      <alignment horizontal="left" wrapText="1"/>
      <protection locked="0"/>
    </xf>
    <xf numFmtId="0" fontId="14" fillId="4" borderId="73" xfId="0" applyFont="1" applyFill="1" applyBorder="1" applyAlignment="1" applyProtection="1">
      <alignment horizontal="left" wrapText="1"/>
      <protection locked="0"/>
    </xf>
    <xf numFmtId="0" fontId="14" fillId="4" borderId="72" xfId="0" applyFont="1" applyFill="1" applyBorder="1" applyAlignment="1" applyProtection="1">
      <alignment horizontal="left" wrapText="1"/>
      <protection locked="0"/>
    </xf>
    <xf numFmtId="0" fontId="14" fillId="4" borderId="105" xfId="0" applyFont="1" applyFill="1" applyBorder="1" applyAlignment="1" applyProtection="1">
      <alignment horizontal="left" wrapText="1"/>
      <protection locked="0"/>
    </xf>
    <xf numFmtId="0" fontId="14" fillId="4" borderId="92" xfId="0" applyFont="1" applyFill="1" applyBorder="1" applyAlignment="1" applyProtection="1">
      <alignment horizontal="left" wrapText="1"/>
      <protection locked="0"/>
    </xf>
    <xf numFmtId="0" fontId="0" fillId="0" borderId="4" xfId="0" applyFont="1" applyFill="1" applyBorder="1" applyAlignment="1" applyProtection="1">
      <alignment horizontal="center" wrapText="1"/>
    </xf>
    <xf numFmtId="0" fontId="0" fillId="0" borderId="2" xfId="0" applyFont="1" applyFill="1" applyBorder="1" applyAlignment="1" applyProtection="1">
      <alignment horizontal="center" wrapText="1"/>
    </xf>
    <xf numFmtId="0" fontId="0" fillId="0" borderId="24" xfId="0" applyFont="1" applyFill="1" applyBorder="1" applyAlignment="1" applyProtection="1">
      <alignment horizontal="center" wrapText="1"/>
    </xf>
    <xf numFmtId="0" fontId="14" fillId="4" borderId="86" xfId="0" applyFont="1" applyFill="1" applyBorder="1" applyAlignment="1" applyProtection="1">
      <alignment horizontal="left" wrapText="1"/>
      <protection locked="0"/>
    </xf>
    <xf numFmtId="0" fontId="14" fillId="4" borderId="85" xfId="0" applyFont="1" applyFill="1" applyBorder="1" applyAlignment="1" applyProtection="1">
      <alignment horizontal="left" wrapText="1"/>
      <protection locked="0"/>
    </xf>
    <xf numFmtId="0" fontId="14" fillId="4" borderId="65" xfId="0" applyFont="1" applyFill="1" applyBorder="1" applyAlignment="1" applyProtection="1">
      <alignment horizontal="left" wrapText="1"/>
      <protection locked="0"/>
    </xf>
    <xf numFmtId="0" fontId="14" fillId="4" borderId="64" xfId="0" applyFont="1" applyFill="1" applyBorder="1" applyAlignment="1" applyProtection="1">
      <alignment horizontal="left" wrapText="1"/>
      <protection locked="0"/>
    </xf>
    <xf numFmtId="0" fontId="0" fillId="0" borderId="61" xfId="0" applyFont="1" applyFill="1" applyBorder="1" applyAlignment="1" applyProtection="1">
      <alignment horizontal="center" wrapText="1"/>
    </xf>
    <xf numFmtId="0" fontId="0" fillId="0" borderId="62" xfId="0" applyFont="1" applyFill="1" applyBorder="1" applyAlignment="1" applyProtection="1">
      <alignment horizontal="center" wrapText="1"/>
    </xf>
    <xf numFmtId="0" fontId="0" fillId="0" borderId="63" xfId="0" applyFont="1" applyFill="1" applyBorder="1" applyAlignment="1" applyProtection="1">
      <alignment horizontal="center" wrapText="1"/>
    </xf>
    <xf numFmtId="0" fontId="14" fillId="4" borderId="83" xfId="0" applyFont="1" applyFill="1" applyBorder="1" applyAlignment="1" applyProtection="1">
      <alignment horizontal="left" wrapText="1"/>
      <protection locked="0"/>
    </xf>
    <xf numFmtId="0" fontId="14" fillId="4" borderId="0" xfId="0" applyFont="1" applyFill="1" applyBorder="1" applyAlignment="1" applyProtection="1">
      <alignment horizontal="left" wrapText="1"/>
      <protection locked="0"/>
    </xf>
    <xf numFmtId="0" fontId="14" fillId="4" borderId="102" xfId="0" applyFont="1" applyFill="1" applyBorder="1" applyAlignment="1" applyProtection="1">
      <alignment horizontal="left" wrapText="1"/>
      <protection locked="0"/>
    </xf>
    <xf numFmtId="0" fontId="0" fillId="0" borderId="68" xfId="0" applyFont="1" applyFill="1" applyBorder="1" applyAlignment="1" applyProtection="1">
      <alignment horizontal="center" wrapText="1"/>
    </xf>
    <xf numFmtId="0" fontId="14" fillId="4" borderId="83" xfId="0" applyFont="1" applyFill="1" applyBorder="1" applyAlignment="1" applyProtection="1">
      <alignment horizontal="left" vertical="top" wrapText="1"/>
      <protection locked="0"/>
    </xf>
    <xf numFmtId="0" fontId="14" fillId="4" borderId="0" xfId="0" applyFont="1" applyFill="1" applyBorder="1" applyAlignment="1" applyProtection="1">
      <alignment horizontal="left" vertical="top" wrapText="1"/>
      <protection locked="0"/>
    </xf>
    <xf numFmtId="0" fontId="0" fillId="0" borderId="49" xfId="0" applyFont="1" applyFill="1" applyBorder="1" applyAlignment="1" applyProtection="1">
      <alignment horizontal="center" wrapText="1"/>
    </xf>
    <xf numFmtId="0" fontId="0" fillId="0" borderId="50" xfId="0" applyFont="1" applyFill="1" applyBorder="1" applyAlignment="1" applyProtection="1">
      <alignment horizontal="center" wrapText="1"/>
    </xf>
    <xf numFmtId="0" fontId="0" fillId="0" borderId="51" xfId="0" applyFont="1" applyFill="1" applyBorder="1" applyAlignment="1" applyProtection="1">
      <alignment horizontal="center" wrapText="1"/>
    </xf>
    <xf numFmtId="0" fontId="0" fillId="4" borderId="42" xfId="0" applyFill="1" applyBorder="1" applyAlignment="1" applyProtection="1">
      <alignment horizontal="left" vertical="top" wrapText="1"/>
      <protection locked="0"/>
    </xf>
    <xf numFmtId="0" fontId="0" fillId="4" borderId="22" xfId="0" applyFill="1" applyBorder="1" applyAlignment="1" applyProtection="1">
      <alignment horizontal="left" vertical="top" wrapText="1"/>
      <protection locked="0"/>
    </xf>
    <xf numFmtId="0" fontId="0" fillId="4" borderId="43" xfId="0" applyFill="1" applyBorder="1" applyAlignment="1" applyProtection="1">
      <alignment horizontal="left" vertical="top" wrapText="1"/>
      <protection locked="0"/>
    </xf>
    <xf numFmtId="0" fontId="14" fillId="4" borderId="104" xfId="0" applyFont="1" applyFill="1" applyBorder="1" applyAlignment="1" applyProtection="1">
      <alignment horizontal="left" vertical="top" wrapText="1"/>
      <protection locked="0"/>
    </xf>
    <xf numFmtId="0" fontId="14" fillId="4" borderId="91" xfId="0" applyFont="1" applyFill="1" applyBorder="1" applyAlignment="1" applyProtection="1">
      <alignment horizontal="left" vertical="top" wrapText="1"/>
      <protection locked="0"/>
    </xf>
    <xf numFmtId="0" fontId="14" fillId="4" borderId="73" xfId="0" applyFont="1" applyFill="1" applyBorder="1" applyAlignment="1" applyProtection="1">
      <alignment horizontal="left" vertical="top" wrapText="1"/>
      <protection locked="0"/>
    </xf>
    <xf numFmtId="0" fontId="14" fillId="4" borderId="72" xfId="0" applyFont="1" applyFill="1" applyBorder="1" applyAlignment="1" applyProtection="1">
      <alignment horizontal="left" vertical="top" wrapText="1"/>
      <protection locked="0"/>
    </xf>
    <xf numFmtId="0" fontId="14" fillId="4" borderId="105" xfId="0" applyFont="1" applyFill="1" applyBorder="1" applyAlignment="1" applyProtection="1">
      <alignment horizontal="left" vertical="top" wrapText="1"/>
      <protection locked="0"/>
    </xf>
    <xf numFmtId="0" fontId="14" fillId="4" borderId="92" xfId="0" applyFont="1" applyFill="1" applyBorder="1" applyAlignment="1" applyProtection="1">
      <alignment horizontal="left" vertical="top" wrapText="1"/>
      <protection locked="0"/>
    </xf>
    <xf numFmtId="0" fontId="11" fillId="3" borderId="112" xfId="0" applyNumberFormat="1" applyFont="1" applyFill="1" applyBorder="1" applyAlignment="1" applyProtection="1">
      <alignment horizontal="center" vertical="center" wrapText="1"/>
    </xf>
    <xf numFmtId="0" fontId="11" fillId="3" borderId="113" xfId="0" applyNumberFormat="1" applyFont="1" applyFill="1" applyBorder="1" applyAlignment="1" applyProtection="1">
      <alignment horizontal="center" vertical="center" wrapText="1"/>
    </xf>
    <xf numFmtId="0" fontId="11" fillId="3" borderId="114" xfId="0" applyNumberFormat="1" applyFont="1" applyFill="1" applyBorder="1" applyAlignment="1" applyProtection="1">
      <alignment horizontal="center" vertical="center" wrapText="1"/>
    </xf>
    <xf numFmtId="49" fontId="8" fillId="4" borderId="2" xfId="0" applyNumberFormat="1" applyFont="1" applyFill="1" applyBorder="1" applyAlignment="1" applyProtection="1">
      <alignment horizontal="left" vertical="center" wrapText="1"/>
      <protection locked="0"/>
    </xf>
    <xf numFmtId="49" fontId="8" fillId="4" borderId="23" xfId="0" applyNumberFormat="1" applyFont="1" applyFill="1" applyBorder="1" applyAlignment="1" applyProtection="1">
      <alignment horizontal="left" vertical="center" wrapText="1"/>
      <protection locked="0"/>
    </xf>
    <xf numFmtId="0" fontId="2" fillId="2" borderId="70" xfId="0" applyNumberFormat="1" applyFont="1" applyFill="1" applyBorder="1" applyAlignment="1" applyProtection="1">
      <alignment horizontal="center" vertical="center" wrapText="1"/>
    </xf>
    <xf numFmtId="0" fontId="2" fillId="2" borderId="28" xfId="0" applyNumberFormat="1" applyFont="1" applyFill="1" applyBorder="1" applyAlignment="1" applyProtection="1">
      <alignment horizontal="center" vertical="center" wrapText="1"/>
    </xf>
    <xf numFmtId="0" fontId="7" fillId="0" borderId="23" xfId="0" applyFont="1" applyBorder="1" applyAlignment="1" applyProtection="1">
      <alignment horizontal="left" vertical="center" wrapText="1"/>
    </xf>
    <xf numFmtId="0" fontId="7" fillId="0" borderId="71" xfId="0" applyFont="1" applyBorder="1" applyAlignment="1" applyProtection="1">
      <alignment horizontal="left" vertical="center" wrapText="1"/>
    </xf>
    <xf numFmtId="49" fontId="8" fillId="4" borderId="72" xfId="0" applyNumberFormat="1" applyFont="1" applyFill="1" applyBorder="1" applyAlignment="1" applyProtection="1">
      <alignment horizontal="left" vertical="center" wrapText="1"/>
      <protection locked="0"/>
    </xf>
    <xf numFmtId="49" fontId="8" fillId="4" borderId="73" xfId="0" applyNumberFormat="1" applyFont="1" applyFill="1" applyBorder="1" applyAlignment="1" applyProtection="1">
      <alignment horizontal="left" vertical="center" wrapText="1"/>
      <protection locked="0"/>
    </xf>
    <xf numFmtId="0" fontId="10" fillId="0" borderId="103" xfId="0" applyFont="1" applyBorder="1" applyAlignment="1" applyProtection="1">
      <alignment horizontal="left" vertical="center" wrapText="1"/>
    </xf>
    <xf numFmtId="0" fontId="10" fillId="0" borderId="102" xfId="0" applyFont="1" applyBorder="1" applyAlignment="1" applyProtection="1">
      <alignment horizontal="left" vertical="center" wrapText="1"/>
    </xf>
    <xf numFmtId="0" fontId="2" fillId="2" borderId="99" xfId="0" applyNumberFormat="1" applyFont="1" applyFill="1" applyBorder="1" applyAlignment="1" applyProtection="1">
      <alignment horizontal="center" vertical="center" wrapText="1"/>
    </xf>
    <xf numFmtId="0" fontId="2" fillId="2" borderId="100" xfId="0" applyNumberFormat="1" applyFont="1" applyFill="1" applyBorder="1" applyAlignment="1" applyProtection="1">
      <alignment horizontal="center" vertical="center" wrapText="1"/>
    </xf>
    <xf numFmtId="0" fontId="2" fillId="2" borderId="101" xfId="0" applyNumberFormat="1" applyFont="1" applyFill="1" applyBorder="1" applyAlignment="1" applyProtection="1">
      <alignment horizontal="center" vertical="center" wrapText="1"/>
    </xf>
    <xf numFmtId="0" fontId="14" fillId="4" borderId="102" xfId="0" applyFont="1" applyFill="1" applyBorder="1" applyAlignment="1" applyProtection="1">
      <alignment horizontal="left" vertical="top" wrapText="1"/>
      <protection locked="0"/>
    </xf>
    <xf numFmtId="0" fontId="7" fillId="0" borderId="1" xfId="0" applyFont="1" applyBorder="1" applyAlignment="1" applyProtection="1">
      <alignment horizontal="left" vertical="center" wrapText="1"/>
    </xf>
    <xf numFmtId="0" fontId="2" fillId="2" borderId="47" xfId="0" applyNumberFormat="1" applyFont="1" applyFill="1" applyBorder="1" applyAlignment="1" applyProtection="1">
      <alignment horizontal="center" vertical="center" wrapText="1"/>
    </xf>
    <xf numFmtId="0" fontId="2" fillId="2" borderId="74" xfId="0" applyNumberFormat="1" applyFont="1" applyFill="1" applyBorder="1" applyAlignment="1" applyProtection="1">
      <alignment horizontal="center" vertical="center" wrapText="1"/>
    </xf>
    <xf numFmtId="0" fontId="2" fillId="2" borderId="25" xfId="0" applyNumberFormat="1" applyFont="1" applyFill="1" applyBorder="1" applyAlignment="1" applyProtection="1">
      <alignment horizontal="center" vertical="center" wrapText="1"/>
    </xf>
    <xf numFmtId="3" fontId="2" fillId="2" borderId="47" xfId="0" applyNumberFormat="1" applyFont="1" applyFill="1" applyBorder="1" applyAlignment="1" applyProtection="1">
      <alignment horizontal="center" vertical="center" wrapText="1"/>
    </xf>
    <xf numFmtId="3" fontId="2" fillId="2" borderId="25" xfId="0" applyNumberFormat="1"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textRotation="180" wrapText="1" shrinkToFit="1"/>
    </xf>
    <xf numFmtId="0" fontId="11" fillId="3" borderId="50" xfId="0" applyFont="1" applyFill="1" applyBorder="1" applyAlignment="1" applyProtection="1">
      <alignment horizontal="center" vertical="center" textRotation="180" wrapText="1" shrinkToFit="1"/>
    </xf>
    <xf numFmtId="0" fontId="11" fillId="3" borderId="51" xfId="0" applyFont="1" applyFill="1" applyBorder="1" applyAlignment="1" applyProtection="1">
      <alignment horizontal="center" vertical="center" textRotation="180" wrapText="1" shrinkToFit="1"/>
    </xf>
    <xf numFmtId="0" fontId="11" fillId="3" borderId="42" xfId="0" applyFont="1" applyFill="1" applyBorder="1" applyAlignment="1" applyProtection="1">
      <alignment horizontal="center" vertical="center" wrapText="1" shrinkToFit="1"/>
    </xf>
    <xf numFmtId="0" fontId="11" fillId="3" borderId="22" xfId="0" applyFont="1" applyFill="1" applyBorder="1" applyAlignment="1" applyProtection="1">
      <alignment horizontal="center" vertical="center" wrapText="1" shrinkToFit="1"/>
    </xf>
    <xf numFmtId="0" fontId="11" fillId="3" borderId="43" xfId="0" applyFont="1" applyFill="1" applyBorder="1" applyAlignment="1" applyProtection="1">
      <alignment horizontal="center" vertical="center" wrapText="1" shrinkToFit="1"/>
    </xf>
    <xf numFmtId="0" fontId="11" fillId="3" borderId="91" xfId="0" applyFont="1" applyFill="1" applyBorder="1" applyAlignment="1" applyProtection="1">
      <alignment horizontal="center" vertical="center" textRotation="180" wrapText="1" shrinkToFit="1"/>
    </xf>
    <xf numFmtId="0" fontId="11" fillId="3" borderId="72" xfId="0" applyFont="1" applyFill="1" applyBorder="1" applyAlignment="1" applyProtection="1">
      <alignment horizontal="center" vertical="center" textRotation="180" wrapText="1" shrinkToFit="1"/>
    </xf>
    <xf numFmtId="0" fontId="11" fillId="3" borderId="104" xfId="0" applyFont="1" applyFill="1" applyBorder="1" applyAlignment="1" applyProtection="1">
      <alignment horizontal="center" vertical="center" wrapText="1" shrinkToFit="1"/>
    </xf>
    <xf numFmtId="0" fontId="11" fillId="3" borderId="91" xfId="0" applyFont="1" applyFill="1" applyBorder="1" applyAlignment="1" applyProtection="1">
      <alignment horizontal="center" vertical="center" wrapText="1" shrinkToFit="1"/>
    </xf>
    <xf numFmtId="0" fontId="11" fillId="3" borderId="73" xfId="0" applyFont="1" applyFill="1" applyBorder="1" applyAlignment="1" applyProtection="1">
      <alignment horizontal="center" vertical="center" wrapText="1" shrinkToFit="1"/>
    </xf>
    <xf numFmtId="0" fontId="11" fillId="3" borderId="72" xfId="0" applyFont="1" applyFill="1" applyBorder="1" applyAlignment="1" applyProtection="1">
      <alignment horizontal="center" vertical="center" wrapText="1" shrinkToFit="1"/>
    </xf>
    <xf numFmtId="0" fontId="11" fillId="3" borderId="105" xfId="0" applyFont="1" applyFill="1" applyBorder="1" applyAlignment="1" applyProtection="1">
      <alignment horizontal="center" vertical="center" wrapText="1" shrinkToFit="1"/>
    </xf>
    <xf numFmtId="0" fontId="11" fillId="3" borderId="92" xfId="0" applyFont="1" applyFill="1" applyBorder="1" applyAlignment="1" applyProtection="1">
      <alignment horizontal="center" vertical="center" wrapText="1" shrinkToFit="1"/>
    </xf>
    <xf numFmtId="0" fontId="5" fillId="0" borderId="75" xfId="0" applyFont="1" applyBorder="1" applyAlignment="1" applyProtection="1">
      <alignment horizontal="center" vertical="center" wrapText="1"/>
    </xf>
    <xf numFmtId="0" fontId="5" fillId="0" borderId="76"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0" fontId="6" fillId="0" borderId="77" xfId="0"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72" xfId="0" applyFont="1" applyBorder="1" applyAlignment="1" applyProtection="1">
      <alignment vertical="center" wrapText="1"/>
    </xf>
    <xf numFmtId="0" fontId="7" fillId="0" borderId="77" xfId="0" applyFont="1" applyBorder="1" applyAlignment="1" applyProtection="1">
      <alignment vertical="center" wrapText="1"/>
    </xf>
    <xf numFmtId="0" fontId="7" fillId="0" borderId="73" xfId="0" applyFont="1" applyBorder="1" applyAlignment="1" applyProtection="1">
      <alignment vertical="center" wrapText="1"/>
    </xf>
    <xf numFmtId="49" fontId="8" fillId="4" borderId="71" xfId="0" applyNumberFormat="1" applyFont="1" applyFill="1" applyBorder="1" applyAlignment="1" applyProtection="1">
      <alignment horizontal="left" vertical="center" wrapText="1"/>
      <protection locked="0"/>
    </xf>
    <xf numFmtId="0" fontId="8" fillId="4" borderId="64" xfId="0" applyFont="1" applyFill="1" applyBorder="1" applyAlignment="1" applyProtection="1">
      <alignment horizontal="left" vertical="center" wrapText="1"/>
      <protection locked="0"/>
    </xf>
    <xf numFmtId="0" fontId="8" fillId="4" borderId="81" xfId="0" applyFont="1" applyFill="1" applyBorder="1" applyAlignment="1" applyProtection="1">
      <alignment horizontal="left" vertical="center" wrapText="1"/>
      <protection locked="0"/>
    </xf>
    <xf numFmtId="0" fontId="8" fillId="4" borderId="65" xfId="0" applyFont="1" applyFill="1" applyBorder="1" applyAlignment="1" applyProtection="1">
      <alignment horizontal="left" vertical="center" wrapText="1"/>
      <protection locked="0"/>
    </xf>
    <xf numFmtId="0" fontId="8" fillId="4" borderId="85" xfId="0" applyFont="1" applyFill="1" applyBorder="1" applyAlignment="1" applyProtection="1">
      <alignment horizontal="left" vertical="center" wrapText="1"/>
      <protection locked="0"/>
    </xf>
    <xf numFmtId="0" fontId="8" fillId="4" borderId="76" xfId="0" applyFont="1" applyFill="1" applyBorder="1" applyAlignment="1" applyProtection="1">
      <alignment horizontal="left" vertical="center" wrapText="1"/>
      <protection locked="0"/>
    </xf>
    <xf numFmtId="0" fontId="8" fillId="4" borderId="86"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wrapText="1"/>
    </xf>
    <xf numFmtId="0" fontId="7" fillId="0" borderId="71" xfId="0" applyFont="1" applyFill="1" applyBorder="1" applyAlignment="1" applyProtection="1">
      <alignment horizontal="left" vertical="center" wrapText="1"/>
    </xf>
    <xf numFmtId="49" fontId="8" fillId="4" borderId="1" xfId="0" applyNumberFormat="1" applyFont="1" applyFill="1" applyBorder="1" applyAlignment="1" applyProtection="1">
      <alignment horizontal="left" vertical="center" wrapText="1"/>
      <protection locked="0"/>
    </xf>
    <xf numFmtId="0" fontId="7" fillId="0" borderId="37"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8" fillId="7" borderId="37" xfId="0" applyFont="1" applyFill="1" applyBorder="1" applyAlignment="1" applyProtection="1">
      <alignment horizontal="center" vertical="center" wrapText="1"/>
      <protection locked="0"/>
    </xf>
    <xf numFmtId="0" fontId="8" fillId="7" borderId="20" xfId="0" applyFont="1" applyFill="1" applyBorder="1" applyAlignment="1" applyProtection="1">
      <alignment horizontal="center" vertical="center" wrapText="1"/>
      <protection locked="0"/>
    </xf>
    <xf numFmtId="3" fontId="2" fillId="2" borderId="82" xfId="0" applyNumberFormat="1" applyFont="1" applyFill="1" applyBorder="1" applyAlignment="1" applyProtection="1">
      <alignment horizontal="center" vertical="center" wrapText="1"/>
    </xf>
    <xf numFmtId="3" fontId="2" fillId="2" borderId="33" xfId="0" applyNumberFormat="1" applyFont="1" applyFill="1" applyBorder="1" applyAlignment="1" applyProtection="1">
      <alignment horizontal="center" vertical="center" wrapText="1"/>
    </xf>
    <xf numFmtId="0" fontId="0" fillId="0" borderId="0" xfId="0" applyFont="1" applyBorder="1" applyAlignment="1">
      <alignment horizontal="center" vertical="center" wrapText="1"/>
    </xf>
    <xf numFmtId="0" fontId="2" fillId="3" borderId="95" xfId="0" applyFont="1" applyFill="1" applyBorder="1" applyAlignment="1">
      <alignment horizontal="center" vertical="center" textRotation="180" wrapText="1"/>
    </xf>
    <xf numFmtId="0" fontId="2" fillId="3" borderId="96" xfId="0" applyFont="1" applyFill="1" applyBorder="1" applyAlignment="1">
      <alignment horizontal="center" vertical="center" textRotation="180" wrapText="1"/>
    </xf>
    <xf numFmtId="0" fontId="2" fillId="3" borderId="97" xfId="0" applyFont="1" applyFill="1" applyBorder="1" applyAlignment="1">
      <alignment horizontal="center" vertical="center" textRotation="180" wrapText="1"/>
    </xf>
    <xf numFmtId="0" fontId="1" fillId="0" borderId="0" xfId="0" applyFont="1" applyBorder="1" applyAlignment="1">
      <alignment horizontal="left" vertical="center" wrapText="1"/>
    </xf>
    <xf numFmtId="0" fontId="1" fillId="0" borderId="99" xfId="0" applyFont="1" applyBorder="1" applyAlignment="1">
      <alignment horizontal="left" vertical="center" wrapText="1"/>
    </xf>
    <xf numFmtId="0" fontId="1" fillId="0" borderId="100" xfId="0" applyFont="1" applyBorder="1" applyAlignment="1">
      <alignment horizontal="left" vertical="center" wrapText="1"/>
    </xf>
    <xf numFmtId="0" fontId="1" fillId="0" borderId="101" xfId="0" applyFont="1" applyBorder="1" applyAlignment="1">
      <alignment horizontal="left" vertical="center" wrapText="1"/>
    </xf>
    <xf numFmtId="0" fontId="2" fillId="3" borderId="48" xfId="0" applyFont="1" applyFill="1" applyBorder="1" applyAlignment="1">
      <alignment horizontal="center" vertical="center" textRotation="180" wrapText="1"/>
    </xf>
    <xf numFmtId="0" fontId="0" fillId="0" borderId="22" xfId="0" applyFont="1" applyBorder="1" applyAlignment="1">
      <alignment horizontal="left" vertical="center" wrapText="1" shrinkToFit="1"/>
    </xf>
    <xf numFmtId="0" fontId="1" fillId="0" borderId="22" xfId="0" applyFont="1" applyBorder="1" applyAlignment="1">
      <alignment horizontal="center" vertical="center" wrapText="1"/>
    </xf>
    <xf numFmtId="0" fontId="0" fillId="0" borderId="72" xfId="0" applyFont="1" applyBorder="1" applyAlignment="1">
      <alignment horizontal="left" vertical="center" wrapText="1" shrinkToFit="1"/>
    </xf>
    <xf numFmtId="0" fontId="0" fillId="0" borderId="77" xfId="0" applyFont="1" applyBorder="1" applyAlignment="1">
      <alignment horizontal="left" vertical="center" wrapText="1" shrinkToFit="1"/>
    </xf>
    <xf numFmtId="0" fontId="0" fillId="0" borderId="73" xfId="0" applyFont="1" applyBorder="1" applyAlignment="1">
      <alignment horizontal="left" vertical="center" wrapText="1" shrinkToFit="1"/>
    </xf>
    <xf numFmtId="0" fontId="0" fillId="0" borderId="0" xfId="0" applyFont="1" applyBorder="1" applyAlignment="1">
      <alignment horizontal="left" vertical="center" wrapText="1" shrinkToFit="1"/>
    </xf>
    <xf numFmtId="0" fontId="0" fillId="0" borderId="0" xfId="0" applyBorder="1" applyAlignment="1">
      <alignment horizontal="left" vertical="center" wrapText="1" shrinkToFit="1"/>
    </xf>
    <xf numFmtId="0" fontId="0" fillId="0" borderId="49" xfId="0" applyFont="1" applyFill="1" applyBorder="1" applyAlignment="1" applyProtection="1">
      <alignment horizontal="left" vertical="top" wrapText="1"/>
      <protection locked="0"/>
    </xf>
    <xf numFmtId="0" fontId="14" fillId="0" borderId="44" xfId="0" applyFont="1" applyFill="1" applyBorder="1" applyAlignment="1" applyProtection="1">
      <alignment horizontal="left" vertical="top" wrapText="1"/>
      <protection locked="0"/>
    </xf>
    <xf numFmtId="0" fontId="14" fillId="0" borderId="50" xfId="0" applyFont="1" applyFill="1" applyBorder="1" applyAlignment="1" applyProtection="1">
      <alignment horizontal="left" vertical="top" wrapText="1"/>
      <protection locked="0"/>
    </xf>
    <xf numFmtId="0" fontId="14" fillId="0" borderId="45" xfId="0" applyFont="1" applyFill="1" applyBorder="1" applyAlignment="1" applyProtection="1">
      <alignment horizontal="left" vertical="top" wrapText="1"/>
      <protection locked="0"/>
    </xf>
    <xf numFmtId="0" fontId="14" fillId="0" borderId="51" xfId="0" applyFont="1" applyFill="1" applyBorder="1" applyAlignment="1" applyProtection="1">
      <alignment horizontal="left" vertical="top" wrapText="1"/>
      <protection locked="0"/>
    </xf>
    <xf numFmtId="0" fontId="14" fillId="0" borderId="46" xfId="0" applyFont="1" applyFill="1" applyBorder="1" applyAlignment="1" applyProtection="1">
      <alignment horizontal="left" vertical="top" wrapText="1"/>
      <protection locked="0"/>
    </xf>
    <xf numFmtId="0" fontId="0" fillId="0" borderId="49" xfId="0" applyFill="1" applyBorder="1" applyAlignment="1" applyProtection="1">
      <alignment horizontal="left" vertical="top" wrapText="1"/>
      <protection locked="0"/>
    </xf>
    <xf numFmtId="0" fontId="0" fillId="0" borderId="55" xfId="0" applyBorder="1" applyAlignment="1">
      <alignment horizontal="left" vertical="top" wrapText="1"/>
    </xf>
    <xf numFmtId="0" fontId="0" fillId="0" borderId="52" xfId="0" applyBorder="1" applyAlignment="1">
      <alignment horizontal="left" vertical="top" wrapText="1"/>
    </xf>
    <xf numFmtId="0" fontId="0" fillId="0" borderId="56" xfId="0" applyBorder="1" applyAlignment="1">
      <alignment horizontal="left" vertical="top" wrapText="1"/>
    </xf>
    <xf numFmtId="0" fontId="0" fillId="0" borderId="53" xfId="0" applyBorder="1" applyAlignment="1">
      <alignment horizontal="left" vertical="top" wrapText="1"/>
    </xf>
    <xf numFmtId="0" fontId="0" fillId="0" borderId="57" xfId="0" applyBorder="1" applyAlignment="1">
      <alignment horizontal="left" vertical="top" wrapText="1"/>
    </xf>
    <xf numFmtId="0" fontId="0" fillId="0" borderId="54" xfId="0" applyBorder="1" applyAlignment="1">
      <alignment horizontal="left" vertical="top" wrapText="1"/>
    </xf>
    <xf numFmtId="0" fontId="11" fillId="0" borderId="42" xfId="0" applyFont="1" applyFill="1" applyBorder="1" applyAlignment="1" applyProtection="1">
      <alignment horizontal="left" vertical="center" wrapText="1" shrinkToFit="1"/>
    </xf>
    <xf numFmtId="0" fontId="11" fillId="0" borderId="44" xfId="0" applyFont="1" applyFill="1" applyBorder="1" applyAlignment="1" applyProtection="1">
      <alignment horizontal="left" vertical="center" wrapText="1" shrinkToFit="1"/>
    </xf>
    <xf numFmtId="0" fontId="11" fillId="0" borderId="22" xfId="0" applyFont="1" applyFill="1" applyBorder="1" applyAlignment="1" applyProtection="1">
      <alignment horizontal="left" vertical="center" wrapText="1" shrinkToFit="1"/>
    </xf>
    <xf numFmtId="0" fontId="11" fillId="0" borderId="45" xfId="0" applyFont="1" applyFill="1" applyBorder="1" applyAlignment="1" applyProtection="1">
      <alignment horizontal="left" vertical="center" wrapText="1" shrinkToFit="1"/>
    </xf>
    <xf numFmtId="0" fontId="11" fillId="0" borderId="43" xfId="0" applyFont="1" applyFill="1" applyBorder="1" applyAlignment="1" applyProtection="1">
      <alignment horizontal="left" vertical="center" wrapText="1" shrinkToFit="1"/>
    </xf>
    <xf numFmtId="0" fontId="11" fillId="0" borderId="46" xfId="0" applyFont="1" applyFill="1" applyBorder="1" applyAlignment="1" applyProtection="1">
      <alignment horizontal="left" vertical="center" wrapText="1" shrinkToFit="1"/>
    </xf>
    <xf numFmtId="0" fontId="0" fillId="0" borderId="55" xfId="0" applyFill="1" applyBorder="1" applyAlignment="1" applyProtection="1">
      <alignment horizontal="left" vertical="top" wrapText="1"/>
      <protection locked="0"/>
    </xf>
    <xf numFmtId="0" fontId="14" fillId="0" borderId="52" xfId="0" applyFont="1" applyFill="1" applyBorder="1" applyAlignment="1" applyProtection="1">
      <alignment horizontal="left" vertical="top" wrapText="1"/>
      <protection locked="0"/>
    </xf>
    <xf numFmtId="0" fontId="14" fillId="0" borderId="56" xfId="0" applyFont="1" applyFill="1" applyBorder="1" applyAlignment="1" applyProtection="1">
      <alignment horizontal="left" vertical="top" wrapText="1"/>
      <protection locked="0"/>
    </xf>
    <xf numFmtId="0" fontId="14" fillId="0" borderId="53" xfId="0" applyFont="1" applyFill="1" applyBorder="1" applyAlignment="1" applyProtection="1">
      <alignment horizontal="left" vertical="top" wrapText="1"/>
      <protection locked="0"/>
    </xf>
    <xf numFmtId="0" fontId="14" fillId="0" borderId="57" xfId="0" applyFont="1" applyFill="1" applyBorder="1" applyAlignment="1" applyProtection="1">
      <alignment horizontal="left" vertical="top" wrapText="1"/>
      <protection locked="0"/>
    </xf>
    <xf numFmtId="0" fontId="14" fillId="0" borderId="54"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4" borderId="64" xfId="0" applyFill="1" applyBorder="1" applyAlignment="1" applyProtection="1">
      <alignment horizontal="left" vertical="top" wrapText="1"/>
      <protection locked="0"/>
    </xf>
    <xf numFmtId="0" fontId="0" fillId="4" borderId="65" xfId="0" applyFill="1" applyBorder="1" applyAlignment="1" applyProtection="1">
      <alignment horizontal="left" vertical="top" wrapText="1"/>
      <protection locked="0"/>
    </xf>
    <xf numFmtId="0" fontId="0" fillId="4" borderId="66" xfId="0" applyFill="1" applyBorder="1" applyAlignment="1" applyProtection="1">
      <alignment horizontal="left" vertical="top" wrapText="1"/>
      <protection locked="0"/>
    </xf>
    <xf numFmtId="0" fontId="0" fillId="4" borderId="67" xfId="0" applyFill="1" applyBorder="1" applyAlignment="1" applyProtection="1">
      <alignment horizontal="left" vertical="top" wrapText="1"/>
      <protection locked="0"/>
    </xf>
    <xf numFmtId="0" fontId="0" fillId="4" borderId="49" xfId="0" applyFill="1" applyBorder="1" applyAlignment="1" applyProtection="1">
      <alignment horizontal="left" vertical="top" wrapText="1"/>
      <protection locked="0"/>
    </xf>
    <xf numFmtId="0" fontId="0" fillId="4" borderId="50" xfId="0" applyFill="1" applyBorder="1" applyAlignment="1" applyProtection="1">
      <alignment horizontal="left" vertical="top" wrapText="1"/>
      <protection locked="0"/>
    </xf>
    <xf numFmtId="0" fontId="0" fillId="4" borderId="51" xfId="0" applyFill="1" applyBorder="1" applyAlignment="1" applyProtection="1">
      <alignment horizontal="left" vertical="top" wrapText="1"/>
      <protection locked="0"/>
    </xf>
    <xf numFmtId="0" fontId="0" fillId="4" borderId="42" xfId="0" applyFont="1" applyFill="1" applyBorder="1" applyAlignment="1" applyProtection="1">
      <alignment horizontal="left" vertical="top" wrapText="1"/>
      <protection locked="0"/>
    </xf>
    <xf numFmtId="0" fontId="0" fillId="4" borderId="22" xfId="0" applyFont="1" applyFill="1" applyBorder="1" applyAlignment="1" applyProtection="1">
      <alignment horizontal="left" vertical="top" wrapText="1"/>
      <protection locked="0"/>
    </xf>
    <xf numFmtId="0" fontId="0" fillId="4" borderId="43" xfId="0" applyFont="1" applyFill="1" applyBorder="1" applyAlignment="1" applyProtection="1">
      <alignment horizontal="left" vertical="top" wrapText="1"/>
      <protection locked="0"/>
    </xf>
    <xf numFmtId="0" fontId="0" fillId="4" borderId="42" xfId="0" applyFont="1" applyFill="1" applyBorder="1" applyAlignment="1" applyProtection="1">
      <alignment horizontal="left" wrapText="1"/>
      <protection locked="0"/>
    </xf>
    <xf numFmtId="0" fontId="14" fillId="4" borderId="42" xfId="0" applyFont="1" applyFill="1" applyBorder="1" applyAlignment="1" applyProtection="1">
      <alignment horizontal="left" wrapText="1"/>
      <protection locked="0"/>
    </xf>
    <xf numFmtId="0" fontId="14" fillId="4" borderId="22" xfId="0" applyFont="1" applyFill="1" applyBorder="1" applyAlignment="1" applyProtection="1">
      <alignment horizontal="left" wrapText="1"/>
      <protection locked="0"/>
    </xf>
    <xf numFmtId="0" fontId="14" fillId="4" borderId="43" xfId="0" applyFont="1" applyFill="1" applyBorder="1" applyAlignment="1" applyProtection="1">
      <alignment horizontal="left" wrapText="1"/>
      <protection locked="0"/>
    </xf>
    <xf numFmtId="0" fontId="0" fillId="4" borderId="69" xfId="0" applyFill="1" applyBorder="1" applyAlignment="1" applyProtection="1">
      <alignment horizontal="left" vertical="top" wrapText="1"/>
      <protection locked="0"/>
    </xf>
    <xf numFmtId="0" fontId="0" fillId="4" borderId="69" xfId="0" applyFont="1" applyFill="1" applyBorder="1" applyAlignment="1" applyProtection="1">
      <alignment horizontal="left" vertical="top" wrapText="1"/>
      <protection locked="0"/>
    </xf>
    <xf numFmtId="0" fontId="0" fillId="4" borderId="84" xfId="0" applyFont="1" applyFill="1" applyBorder="1" applyAlignment="1" applyProtection="1">
      <alignment horizontal="left" vertical="top" wrapText="1"/>
      <protection locked="0"/>
    </xf>
    <xf numFmtId="0" fontId="8" fillId="5" borderId="37"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14" fillId="4" borderId="22" xfId="0" applyFont="1" applyFill="1" applyBorder="1" applyAlignment="1" applyProtection="1">
      <alignment horizontal="center"/>
      <protection locked="0"/>
    </xf>
    <xf numFmtId="0" fontId="0" fillId="0" borderId="64" xfId="0" applyFont="1" applyBorder="1" applyAlignment="1">
      <alignment horizontal="center" vertical="top" wrapText="1"/>
    </xf>
    <xf numFmtId="0" fontId="14" fillId="0" borderId="65" xfId="0" applyFont="1" applyBorder="1" applyAlignment="1">
      <alignment horizontal="center" vertical="top" wrapText="1"/>
    </xf>
    <xf numFmtId="0" fontId="14" fillId="0" borderId="85" xfId="0" applyFont="1" applyBorder="1" applyAlignment="1">
      <alignment horizontal="center" vertical="top" wrapText="1"/>
    </xf>
    <xf numFmtId="0" fontId="14" fillId="0" borderId="86" xfId="0" applyFont="1" applyBorder="1" applyAlignment="1">
      <alignment horizontal="center" vertical="top" wrapText="1"/>
    </xf>
    <xf numFmtId="1" fontId="14" fillId="4" borderId="64" xfId="0" applyNumberFormat="1" applyFont="1" applyFill="1" applyBorder="1" applyAlignment="1" applyProtection="1">
      <alignment horizontal="center" wrapText="1"/>
      <protection locked="0"/>
    </xf>
    <xf numFmtId="1" fontId="14" fillId="4" borderId="65" xfId="0" applyNumberFormat="1" applyFont="1" applyFill="1" applyBorder="1" applyAlignment="1" applyProtection="1">
      <alignment horizontal="center" wrapText="1"/>
      <protection locked="0"/>
    </xf>
    <xf numFmtId="1" fontId="14" fillId="4" borderId="66" xfId="0" applyNumberFormat="1" applyFont="1" applyFill="1" applyBorder="1" applyAlignment="1" applyProtection="1">
      <alignment horizontal="center" wrapText="1"/>
      <protection locked="0"/>
    </xf>
    <xf numFmtId="1" fontId="14" fillId="4" borderId="67" xfId="0" applyNumberFormat="1" applyFont="1" applyFill="1" applyBorder="1" applyAlignment="1" applyProtection="1">
      <alignment horizontal="center" wrapText="1"/>
      <protection locked="0"/>
    </xf>
    <xf numFmtId="1" fontId="14" fillId="4" borderId="85" xfId="0" applyNumberFormat="1" applyFont="1" applyFill="1" applyBorder="1" applyAlignment="1" applyProtection="1">
      <alignment horizontal="center" wrapText="1"/>
      <protection locked="0"/>
    </xf>
    <xf numFmtId="1" fontId="14" fillId="4" borderId="86" xfId="0" applyNumberFormat="1" applyFont="1" applyFill="1" applyBorder="1" applyAlignment="1" applyProtection="1">
      <alignment horizontal="center" wrapText="1"/>
      <protection locked="0"/>
    </xf>
    <xf numFmtId="0" fontId="14" fillId="0" borderId="22" xfId="0" applyFont="1" applyBorder="1" applyAlignment="1">
      <alignment horizontal="center" vertical="top" wrapText="1"/>
    </xf>
    <xf numFmtId="0" fontId="10" fillId="0" borderId="8" xfId="0" applyFont="1" applyBorder="1" applyAlignment="1" applyProtection="1">
      <alignment horizontal="center" vertical="center" wrapText="1"/>
    </xf>
    <xf numFmtId="0" fontId="2" fillId="2" borderId="11" xfId="0" applyFont="1" applyFill="1" applyBorder="1" applyAlignment="1" applyProtection="1">
      <alignment horizontal="right" vertical="center"/>
    </xf>
    <xf numFmtId="0" fontId="5" fillId="0" borderId="8" xfId="0" applyFont="1" applyBorder="1" applyAlignment="1" applyProtection="1">
      <alignment horizontal="center" vertical="center"/>
    </xf>
    <xf numFmtId="0" fontId="6" fillId="0" borderId="5" xfId="0" applyFont="1" applyBorder="1" applyAlignment="1" applyProtection="1">
      <alignment horizontal="center" vertical="center"/>
    </xf>
    <xf numFmtId="49" fontId="8" fillId="4" borderId="8" xfId="0" applyNumberFormat="1"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2" fillId="0" borderId="0" xfId="0" applyFont="1" applyFill="1" applyBorder="1" applyAlignment="1">
      <alignment horizontal="left" wrapText="1"/>
    </xf>
    <xf numFmtId="0" fontId="10" fillId="0" borderId="8"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5" fillId="0" borderId="11" xfId="0" applyFont="1" applyBorder="1" applyAlignment="1" applyProtection="1">
      <alignment horizontal="center" vertical="center"/>
    </xf>
    <xf numFmtId="0" fontId="12" fillId="5" borderId="5" xfId="0" applyFont="1" applyFill="1" applyBorder="1" applyAlignment="1" applyProtection="1">
      <alignment horizontal="center" vertical="center"/>
    </xf>
    <xf numFmtId="0" fontId="12" fillId="5" borderId="7" xfId="0" applyFont="1" applyFill="1" applyBorder="1" applyAlignment="1" applyProtection="1">
      <alignment horizontal="center" vertical="center"/>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O$6:$O$9" sel="0" val="0"/>
</file>

<file path=xl/ctrlProps/ctrlProp10.xml><?xml version="1.0" encoding="utf-8"?>
<formControlPr xmlns="http://schemas.microsoft.com/office/spreadsheetml/2009/9/main" objectType="Drop" dropStyle="combo" dx="16" fmlaLink="#REF!" fmlaRange="$N$6:$N$9" sel="2" val="0"/>
</file>

<file path=xl/ctrlProps/ctrlProp100.xml><?xml version="1.0" encoding="utf-8"?>
<formControlPr xmlns="http://schemas.microsoft.com/office/spreadsheetml/2009/9/main" objectType="Drop" dropStyle="combo" dx="16" fmlaLink="#REF!" fmlaRange="$N$6:$N$9" sel="0" val="0"/>
</file>

<file path=xl/ctrlProps/ctrlProp101.xml><?xml version="1.0" encoding="utf-8"?>
<formControlPr xmlns="http://schemas.microsoft.com/office/spreadsheetml/2009/9/main" objectType="Drop" dropStyle="combo" dx="16" fmlaLink="#REF!" fmlaRange="$O$6:$O$9" sel="3" val="0"/>
</file>

<file path=xl/ctrlProps/ctrlProp102.xml><?xml version="1.0" encoding="utf-8"?>
<formControlPr xmlns="http://schemas.microsoft.com/office/spreadsheetml/2009/9/main" objectType="Drop" dropStyle="combo" dx="16" fmlaLink="#REF!" fmlaRange="$N$6:$N$9" sel="2" val="0"/>
</file>

<file path=xl/ctrlProps/ctrlProp103.xml><?xml version="1.0" encoding="utf-8"?>
<formControlPr xmlns="http://schemas.microsoft.com/office/spreadsheetml/2009/9/main" objectType="Drop" dropStyle="combo" dx="16" fmlaLink="#REF!" fmlaRange="$O$6:$O$9" sel="2" val="0"/>
</file>

<file path=xl/ctrlProps/ctrlProp104.xml><?xml version="1.0" encoding="utf-8"?>
<formControlPr xmlns="http://schemas.microsoft.com/office/spreadsheetml/2009/9/main" objectType="Drop" dropStyle="combo" dx="16" fmlaLink="#REF!" fmlaRange="$N$6:$N$9" sel="2" val="0"/>
</file>

<file path=xl/ctrlProps/ctrlProp105.xml><?xml version="1.0" encoding="utf-8"?>
<formControlPr xmlns="http://schemas.microsoft.com/office/spreadsheetml/2009/9/main" objectType="Drop" dropStyle="combo" dx="16" fmlaLink="#REF!" fmlaRange="$O$6:$O$9" sel="0" val="0"/>
</file>

<file path=xl/ctrlProps/ctrlProp106.xml><?xml version="1.0" encoding="utf-8"?>
<formControlPr xmlns="http://schemas.microsoft.com/office/spreadsheetml/2009/9/main" objectType="Drop" dropStyle="combo" dx="16" fmlaLink="#REF!" fmlaRange="$N$6:$N$9" sel="0" val="0"/>
</file>

<file path=xl/ctrlProps/ctrlProp107.xml><?xml version="1.0" encoding="utf-8"?>
<formControlPr xmlns="http://schemas.microsoft.com/office/spreadsheetml/2009/9/main" objectType="Drop" dropStyle="combo" dx="16" fmlaLink="#REF!" fmlaRange="$O$6:$O$9" sel="0" val="0"/>
</file>

<file path=xl/ctrlProps/ctrlProp108.xml><?xml version="1.0" encoding="utf-8"?>
<formControlPr xmlns="http://schemas.microsoft.com/office/spreadsheetml/2009/9/main" objectType="Drop" dropStyle="combo" dx="16" fmlaLink="#REF!" fmlaRange="$N$6:$N$9" sel="0" val="0"/>
</file>

<file path=xl/ctrlProps/ctrlProp109.xml><?xml version="1.0" encoding="utf-8"?>
<formControlPr xmlns="http://schemas.microsoft.com/office/spreadsheetml/2009/9/main" objectType="Drop" dropStyle="combo" dx="16" fmlaLink="#REF!" fmlaRange="$O$6:$O$9" sel="0" val="0"/>
</file>

<file path=xl/ctrlProps/ctrlProp11.xml><?xml version="1.0" encoding="utf-8"?>
<formControlPr xmlns="http://schemas.microsoft.com/office/spreadsheetml/2009/9/main" objectType="Drop" dropStyle="combo" dx="16" fmlaLink="#REF!" fmlaRange="$N$6:$N$9" sel="2" val="0"/>
</file>

<file path=xl/ctrlProps/ctrlProp110.xml><?xml version="1.0" encoding="utf-8"?>
<formControlPr xmlns="http://schemas.microsoft.com/office/spreadsheetml/2009/9/main" objectType="Drop" dropStyle="combo" dx="16" fmlaLink="#REF!" fmlaRange="$N$6:$N$9" sel="0" val="0"/>
</file>

<file path=xl/ctrlProps/ctrlProp111.xml><?xml version="1.0" encoding="utf-8"?>
<formControlPr xmlns="http://schemas.microsoft.com/office/spreadsheetml/2009/9/main" objectType="Drop" dropStyle="combo" dx="16" fmlaLink="#REF!" fmlaRange="$O$6:$O$9" sel="0" val="0"/>
</file>

<file path=xl/ctrlProps/ctrlProp112.xml><?xml version="1.0" encoding="utf-8"?>
<formControlPr xmlns="http://schemas.microsoft.com/office/spreadsheetml/2009/9/main" objectType="Drop" dropStyle="combo" dx="16" fmlaLink="#REF!" fmlaRange="$N$6:$N$9" sel="0" val="0"/>
</file>

<file path=xl/ctrlProps/ctrlProp113.xml><?xml version="1.0" encoding="utf-8"?>
<formControlPr xmlns="http://schemas.microsoft.com/office/spreadsheetml/2009/9/main" objectType="Drop" dropStyle="combo" dx="16" fmlaLink="#REF!" fmlaRange="$O$6:$O$9" sel="0" val="0"/>
</file>

<file path=xl/ctrlProps/ctrlProp114.xml><?xml version="1.0" encoding="utf-8"?>
<formControlPr xmlns="http://schemas.microsoft.com/office/spreadsheetml/2009/9/main" objectType="Drop" dropStyle="combo" dx="16" fmlaLink="#REF!" fmlaRange="$N$6:$N$9" sel="0" val="0"/>
</file>

<file path=xl/ctrlProps/ctrlProp115.xml><?xml version="1.0" encoding="utf-8"?>
<formControlPr xmlns="http://schemas.microsoft.com/office/spreadsheetml/2009/9/main" objectType="Drop" dropStyle="combo" dx="16" fmlaLink="#REF!" fmlaRange="$O$6:$O$9" sel="0" val="0"/>
</file>

<file path=xl/ctrlProps/ctrlProp116.xml><?xml version="1.0" encoding="utf-8"?>
<formControlPr xmlns="http://schemas.microsoft.com/office/spreadsheetml/2009/9/main" objectType="Drop" dropStyle="combo" dx="16" fmlaLink="#REF!" fmlaRange="$N$6:$N$9" sel="0" val="0"/>
</file>

<file path=xl/ctrlProps/ctrlProp117.xml><?xml version="1.0" encoding="utf-8"?>
<formControlPr xmlns="http://schemas.microsoft.com/office/spreadsheetml/2009/9/main" objectType="Drop" dropStyle="combo" dx="16" fmlaLink="#REF!" fmlaRange="$O$6:$O$9" sel="0" val="0"/>
</file>

<file path=xl/ctrlProps/ctrlProp118.xml><?xml version="1.0" encoding="utf-8"?>
<formControlPr xmlns="http://schemas.microsoft.com/office/spreadsheetml/2009/9/main" objectType="Drop" dropStyle="combo" dx="16" fmlaLink="#REF!" fmlaRange="$N$6:$N$9" sel="0" val="0"/>
</file>

<file path=xl/ctrlProps/ctrlProp119.xml><?xml version="1.0" encoding="utf-8"?>
<formControlPr xmlns="http://schemas.microsoft.com/office/spreadsheetml/2009/9/main" objectType="Drop" dropStyle="combo" dx="16" fmlaLink="#REF!" fmlaRange="$O$6:$O$9" sel="2" val="0"/>
</file>

<file path=xl/ctrlProps/ctrlProp12.xml><?xml version="1.0" encoding="utf-8"?>
<formControlPr xmlns="http://schemas.microsoft.com/office/spreadsheetml/2009/9/main" objectType="Drop" dropStyle="combo" dx="16" fmlaLink="#REF!" fmlaRange="#REF!" sel="0" val="0"/>
</file>

<file path=xl/ctrlProps/ctrlProp120.xml><?xml version="1.0" encoding="utf-8"?>
<formControlPr xmlns="http://schemas.microsoft.com/office/spreadsheetml/2009/9/main" objectType="Drop" dropStyle="combo" dx="16" fmlaLink="#REF!" fmlaRange="$N$6:$N$9" sel="0" val="0"/>
</file>

<file path=xl/ctrlProps/ctrlProp121.xml><?xml version="1.0" encoding="utf-8"?>
<formControlPr xmlns="http://schemas.microsoft.com/office/spreadsheetml/2009/9/main" objectType="Drop" dropStyle="combo" dx="16" fmlaLink="#REF!" fmlaRange="$O$6:$O$9" sel="0" val="0"/>
</file>

<file path=xl/ctrlProps/ctrlProp122.xml><?xml version="1.0" encoding="utf-8"?>
<formControlPr xmlns="http://schemas.microsoft.com/office/spreadsheetml/2009/9/main" objectType="Drop" dropStyle="combo" dx="16" fmlaLink="#REF!" fmlaRange="$N$6:$N$9" sel="0" val="0"/>
</file>

<file path=xl/ctrlProps/ctrlProp123.xml><?xml version="1.0" encoding="utf-8"?>
<formControlPr xmlns="http://schemas.microsoft.com/office/spreadsheetml/2009/9/main" objectType="Drop" dropStyle="combo" dx="16" fmlaLink="#REF!" fmlaRange="$O$6:$O$9" sel="0" val="0"/>
</file>

<file path=xl/ctrlProps/ctrlProp124.xml><?xml version="1.0" encoding="utf-8"?>
<formControlPr xmlns="http://schemas.microsoft.com/office/spreadsheetml/2009/9/main" objectType="Drop" dropStyle="combo" dx="16" fmlaLink="#REF!" fmlaRange="$N$6:$N$9" sel="0" val="0"/>
</file>

<file path=xl/ctrlProps/ctrlProp125.xml><?xml version="1.0" encoding="utf-8"?>
<formControlPr xmlns="http://schemas.microsoft.com/office/spreadsheetml/2009/9/main" objectType="Drop" dropStyle="combo" dx="16" fmlaLink="#REF!" fmlaRange="$O$6:$O$9" sel="2" val="0"/>
</file>

<file path=xl/ctrlProps/ctrlProp126.xml><?xml version="1.0" encoding="utf-8"?>
<formControlPr xmlns="http://schemas.microsoft.com/office/spreadsheetml/2009/9/main" objectType="Drop" dropStyle="combo" dx="16" fmlaLink="#REF!" fmlaRange="$N$6:$N$9" sel="2" val="0"/>
</file>

<file path=xl/ctrlProps/ctrlProp127.xml><?xml version="1.0" encoding="utf-8"?>
<formControlPr xmlns="http://schemas.microsoft.com/office/spreadsheetml/2009/9/main" objectType="Drop" dropStyle="combo" dx="16" fmlaLink="#REF!" fmlaRange="$O$6:$O$9" sel="0" val="0"/>
</file>

<file path=xl/ctrlProps/ctrlProp128.xml><?xml version="1.0" encoding="utf-8"?>
<formControlPr xmlns="http://schemas.microsoft.com/office/spreadsheetml/2009/9/main" objectType="Drop" dropStyle="combo" dx="16" fmlaLink="#REF!" fmlaRange="$N$6:$N$9" sel="0" val="0"/>
</file>

<file path=xl/ctrlProps/ctrlProp129.xml><?xml version="1.0" encoding="utf-8"?>
<formControlPr xmlns="http://schemas.microsoft.com/office/spreadsheetml/2009/9/main" objectType="Drop" dropStyle="combo" dx="16" fmlaLink="#REF!" fmlaRange="$O$6:$O$9" sel="0" val="0"/>
</file>

<file path=xl/ctrlProps/ctrlProp13.xml><?xml version="1.0" encoding="utf-8"?>
<formControlPr xmlns="http://schemas.microsoft.com/office/spreadsheetml/2009/9/main" objectType="Drop" dropStyle="combo" dx="16" fmlaLink="#REF!" fmlaRange="$N$6:$N$9" sel="2" val="0"/>
</file>

<file path=xl/ctrlProps/ctrlProp130.xml><?xml version="1.0" encoding="utf-8"?>
<formControlPr xmlns="http://schemas.microsoft.com/office/spreadsheetml/2009/9/main" objectType="Drop" dropStyle="combo" dx="16" fmlaLink="#REF!" fmlaRange="$N$6:$N$9" sel="0" val="0"/>
</file>

<file path=xl/ctrlProps/ctrlProp131.xml><?xml version="1.0" encoding="utf-8"?>
<formControlPr xmlns="http://schemas.microsoft.com/office/spreadsheetml/2009/9/main" objectType="Drop" dropStyle="combo" dx="16" fmlaLink="#REF!" fmlaRange="$O$6:$O$9" sel="0" val="0"/>
</file>

<file path=xl/ctrlProps/ctrlProp132.xml><?xml version="1.0" encoding="utf-8"?>
<formControlPr xmlns="http://schemas.microsoft.com/office/spreadsheetml/2009/9/main" objectType="Drop" dropStyle="combo" dx="16" fmlaLink="#REF!" fmlaRange="$N$6:$N$9" sel="0" val="0"/>
</file>

<file path=xl/ctrlProps/ctrlProp133.xml><?xml version="1.0" encoding="utf-8"?>
<formControlPr xmlns="http://schemas.microsoft.com/office/spreadsheetml/2009/9/main" objectType="Drop" dropStyle="combo" dx="16" fmlaLink="#REF!" fmlaRange="$O$6:$O$9" sel="0" val="0"/>
</file>

<file path=xl/ctrlProps/ctrlProp134.xml><?xml version="1.0" encoding="utf-8"?>
<formControlPr xmlns="http://schemas.microsoft.com/office/spreadsheetml/2009/9/main" objectType="Drop" dropStyle="combo" dx="16" fmlaLink="#REF!" fmlaRange="$N$6:$N$9" sel="0" val="0"/>
</file>

<file path=xl/ctrlProps/ctrlProp135.xml><?xml version="1.0" encoding="utf-8"?>
<formControlPr xmlns="http://schemas.microsoft.com/office/spreadsheetml/2009/9/main" objectType="Drop" dropStyle="combo" dx="16" fmlaLink="#REF!" fmlaRange="$O$6:$O$9" sel="0" val="0"/>
</file>

<file path=xl/ctrlProps/ctrlProp136.xml><?xml version="1.0" encoding="utf-8"?>
<formControlPr xmlns="http://schemas.microsoft.com/office/spreadsheetml/2009/9/main" objectType="Drop" dropStyle="combo" dx="16" fmlaLink="#REF!" fmlaRange="$N$6:$N$9" sel="0" val="0"/>
</file>

<file path=xl/ctrlProps/ctrlProp137.xml><?xml version="1.0" encoding="utf-8"?>
<formControlPr xmlns="http://schemas.microsoft.com/office/spreadsheetml/2009/9/main" objectType="Drop" dropStyle="combo" dx="16" fmlaLink="#REF!" fmlaRange="$O$6:$O$9" sel="2" val="0"/>
</file>

<file path=xl/ctrlProps/ctrlProp138.xml><?xml version="1.0" encoding="utf-8"?>
<formControlPr xmlns="http://schemas.microsoft.com/office/spreadsheetml/2009/9/main" objectType="Drop" dropStyle="combo" dx="16" fmlaLink="#REF!" fmlaRange="$N$6:$N$9" sel="0" val="0"/>
</file>

<file path=xl/ctrlProps/ctrlProp139.xml><?xml version="1.0" encoding="utf-8"?>
<formControlPr xmlns="http://schemas.microsoft.com/office/spreadsheetml/2009/9/main" objectType="Drop" dropStyle="combo" dx="16" fmlaLink="#REF!" fmlaRange="$O$6:$O$9" sel="0" val="0"/>
</file>

<file path=xl/ctrlProps/ctrlProp14.xml><?xml version="1.0" encoding="utf-8"?>
<formControlPr xmlns="http://schemas.microsoft.com/office/spreadsheetml/2009/9/main" objectType="Drop" dropStyle="combo" dx="16" fmlaLink="#REF!" fmlaRange="$N$6:$N$9" sel="3" val="0"/>
</file>

<file path=xl/ctrlProps/ctrlProp140.xml><?xml version="1.0" encoding="utf-8"?>
<formControlPr xmlns="http://schemas.microsoft.com/office/spreadsheetml/2009/9/main" objectType="Drop" dropStyle="combo" dx="16" fmlaLink="#REF!" fmlaRange="$N$6:$N$9" sel="0" val="0"/>
</file>

<file path=xl/ctrlProps/ctrlProp141.xml><?xml version="1.0" encoding="utf-8"?>
<formControlPr xmlns="http://schemas.microsoft.com/office/spreadsheetml/2009/9/main" objectType="Drop" dropStyle="combo" dx="16" fmlaLink="#REF!" fmlaRange="$O$6:$O$9" sel="0" val="0"/>
</file>

<file path=xl/ctrlProps/ctrlProp142.xml><?xml version="1.0" encoding="utf-8"?>
<formControlPr xmlns="http://schemas.microsoft.com/office/spreadsheetml/2009/9/main" objectType="Drop" dropStyle="combo" dx="16" fmlaLink="#REF!" fmlaRange="$N$6:$N$9" sel="0" val="0"/>
</file>

<file path=xl/ctrlProps/ctrlProp143.xml><?xml version="1.0" encoding="utf-8"?>
<formControlPr xmlns="http://schemas.microsoft.com/office/spreadsheetml/2009/9/main" objectType="Drop" dropStyle="combo" dx="16" fmlaLink="#REF!" fmlaRange="$O$6:$O$9" sel="2" val="0"/>
</file>

<file path=xl/ctrlProps/ctrlProp144.xml><?xml version="1.0" encoding="utf-8"?>
<formControlPr xmlns="http://schemas.microsoft.com/office/spreadsheetml/2009/9/main" objectType="Drop" dropStyle="combo" dx="16" fmlaLink="#REF!" fmlaRange="$N$6:$N$9" sel="0" val="0"/>
</file>

<file path=xl/ctrlProps/ctrlProp145.xml><?xml version="1.0" encoding="utf-8"?>
<formControlPr xmlns="http://schemas.microsoft.com/office/spreadsheetml/2009/9/main" objectType="Drop" dropStyle="combo" dx="16" fmlaLink="#REF!" fmlaRange="$O$6:$O$9" sel="0" val="0"/>
</file>

<file path=xl/ctrlProps/ctrlProp146.xml><?xml version="1.0" encoding="utf-8"?>
<formControlPr xmlns="http://schemas.microsoft.com/office/spreadsheetml/2009/9/main" objectType="Drop" dropStyle="combo" dx="16" fmlaLink="#REF!" fmlaRange="$N$6:$N$9" sel="0" val="0"/>
</file>

<file path=xl/ctrlProps/ctrlProp147.xml><?xml version="1.0" encoding="utf-8"?>
<formControlPr xmlns="http://schemas.microsoft.com/office/spreadsheetml/2009/9/main" objectType="Drop" dropStyle="combo" dx="16" fmlaLink="#REF!" fmlaRange="$O$6:$O$9" sel="0" val="0"/>
</file>

<file path=xl/ctrlProps/ctrlProp148.xml><?xml version="1.0" encoding="utf-8"?>
<formControlPr xmlns="http://schemas.microsoft.com/office/spreadsheetml/2009/9/main" objectType="Drop" dropStyle="combo" dx="16" fmlaLink="#REF!" fmlaRange="$N$6:$N$9" sel="0" val="0"/>
</file>

<file path=xl/ctrlProps/ctrlProp149.xml><?xml version="1.0" encoding="utf-8"?>
<formControlPr xmlns="http://schemas.microsoft.com/office/spreadsheetml/2009/9/main" objectType="Drop" dropStyle="combo" dx="16" fmlaLink="#REF!" fmlaRange="$O$6:$O$9" sel="2" val="0"/>
</file>

<file path=xl/ctrlProps/ctrlProp15.xml><?xml version="1.0" encoding="utf-8"?>
<formControlPr xmlns="http://schemas.microsoft.com/office/spreadsheetml/2009/9/main" objectType="Drop" dropStyle="combo" dx="16" fmlaLink="#REF!" fmlaRange="$N$6:$N$9" sel="2" val="0"/>
</file>

<file path=xl/ctrlProps/ctrlProp150.xml><?xml version="1.0" encoding="utf-8"?>
<formControlPr xmlns="http://schemas.microsoft.com/office/spreadsheetml/2009/9/main" objectType="Drop" dropStyle="combo" dx="16" fmlaLink="#REF!" fmlaRange="$N$6:$N$9" sel="0" val="0"/>
</file>

<file path=xl/ctrlProps/ctrlProp151.xml><?xml version="1.0" encoding="utf-8"?>
<formControlPr xmlns="http://schemas.microsoft.com/office/spreadsheetml/2009/9/main" objectType="Drop" dropStyle="combo" dx="16" fmlaLink="#REF!" fmlaRange="$N$6:$N$9" sel="0" val="0"/>
</file>

<file path=xl/ctrlProps/ctrlProp152.xml><?xml version="1.0" encoding="utf-8"?>
<formControlPr xmlns="http://schemas.microsoft.com/office/spreadsheetml/2009/9/main" objectType="Drop" dropStyle="combo" dx="16" fmlaLink="#REF!" fmlaRange="$N$6:$N$9" sel="0" val="0"/>
</file>

<file path=xl/ctrlProps/ctrlProp153.xml><?xml version="1.0" encoding="utf-8"?>
<formControlPr xmlns="http://schemas.microsoft.com/office/spreadsheetml/2009/9/main" objectType="Drop" dropStyle="combo" dx="16" fmlaLink="#REF!" fmlaRange="$N$6:$N$9" sel="0" val="0"/>
</file>

<file path=xl/ctrlProps/ctrlProp154.xml><?xml version="1.0" encoding="utf-8"?>
<formControlPr xmlns="http://schemas.microsoft.com/office/spreadsheetml/2009/9/main" objectType="Drop" dropStyle="combo" dx="16" fmlaLink="#REF!" fmlaRange="$N$6:$N$9" sel="0" val="0"/>
</file>

<file path=xl/ctrlProps/ctrlProp155.xml><?xml version="1.0" encoding="utf-8"?>
<formControlPr xmlns="http://schemas.microsoft.com/office/spreadsheetml/2009/9/main" objectType="Drop" dropStyle="combo" dx="16" fmlaLink="#REF!" fmlaRange="$N$6:$N$9" sel="0" val="0"/>
</file>

<file path=xl/ctrlProps/ctrlProp156.xml><?xml version="1.0" encoding="utf-8"?>
<formControlPr xmlns="http://schemas.microsoft.com/office/spreadsheetml/2009/9/main" objectType="Drop" dropStyle="combo" dx="16" fmlaLink="#REF!" fmlaRange="$O$6:$O$9" sel="0" val="0"/>
</file>

<file path=xl/ctrlProps/ctrlProp157.xml><?xml version="1.0" encoding="utf-8"?>
<formControlPr xmlns="http://schemas.microsoft.com/office/spreadsheetml/2009/9/main" objectType="Drop" dropStyle="combo" dx="16" fmlaLink="#REF!" fmlaRange="$N$6:$N$9" sel="0" val="0"/>
</file>

<file path=xl/ctrlProps/ctrlProp158.xml><?xml version="1.0" encoding="utf-8"?>
<formControlPr xmlns="http://schemas.microsoft.com/office/spreadsheetml/2009/9/main" objectType="Drop" dropStyle="combo" dx="16" fmlaLink="#REF!" fmlaRange="$O$6:$O$9" sel="0" val="0"/>
</file>

<file path=xl/ctrlProps/ctrlProp159.xml><?xml version="1.0" encoding="utf-8"?>
<formControlPr xmlns="http://schemas.microsoft.com/office/spreadsheetml/2009/9/main" objectType="Drop" dropStyle="combo" dx="16" fmlaLink="#REF!" fmlaRange="$N$6:$N$9" sel="0" val="0"/>
</file>

<file path=xl/ctrlProps/ctrlProp16.xml><?xml version="1.0" encoding="utf-8"?>
<formControlPr xmlns="http://schemas.microsoft.com/office/spreadsheetml/2009/9/main" objectType="Drop" dropStyle="combo" dx="16" fmlaLink="#REF!" fmlaRange="$N$6:$N$9" sel="4" val="0"/>
</file>

<file path=xl/ctrlProps/ctrlProp160.xml><?xml version="1.0" encoding="utf-8"?>
<formControlPr xmlns="http://schemas.microsoft.com/office/spreadsheetml/2009/9/main" objectType="Drop" dropStyle="combo" dx="16" fmlaLink="#REF!" fmlaRange="$O$6:$O$9" sel="0" val="0"/>
</file>

<file path=xl/ctrlProps/ctrlProp161.xml><?xml version="1.0" encoding="utf-8"?>
<formControlPr xmlns="http://schemas.microsoft.com/office/spreadsheetml/2009/9/main" objectType="Drop" dropStyle="combo" dx="16" fmlaLink="#REF!" fmlaRange="$N$6:$N$9" sel="0" val="0"/>
</file>

<file path=xl/ctrlProps/ctrlProp162.xml><?xml version="1.0" encoding="utf-8"?>
<formControlPr xmlns="http://schemas.microsoft.com/office/spreadsheetml/2009/9/main" objectType="Drop" dropStyle="combo" dx="16" fmlaLink="#REF!" fmlaRange="$O$6:$O$9" sel="0" val="0"/>
</file>

<file path=xl/ctrlProps/ctrlProp163.xml><?xml version="1.0" encoding="utf-8"?>
<formControlPr xmlns="http://schemas.microsoft.com/office/spreadsheetml/2009/9/main" objectType="Drop" dropStyle="combo" dx="16" fmlaLink="#REF!" fmlaRange="$N$6:$N$9" sel="0" val="0"/>
</file>

<file path=xl/ctrlProps/ctrlProp164.xml><?xml version="1.0" encoding="utf-8"?>
<formControlPr xmlns="http://schemas.microsoft.com/office/spreadsheetml/2009/9/main" objectType="Drop" dropStyle="combo" dx="16" fmlaLink="#REF!" fmlaRange="$O$6:$O$9" sel="2" val="0"/>
</file>

<file path=xl/ctrlProps/ctrlProp165.xml><?xml version="1.0" encoding="utf-8"?>
<formControlPr xmlns="http://schemas.microsoft.com/office/spreadsheetml/2009/9/main" objectType="Drop" dropStyle="combo" dx="16" fmlaLink="#REF!" fmlaRange="$N$6:$N$9" sel="0" val="0"/>
</file>

<file path=xl/ctrlProps/ctrlProp166.xml><?xml version="1.0" encoding="utf-8"?>
<formControlPr xmlns="http://schemas.microsoft.com/office/spreadsheetml/2009/9/main" objectType="Drop" dropStyle="combo" dx="16" fmlaLink="$C$16" fmlaRange="$O$6:$O$9" sel="1" val="0"/>
</file>

<file path=xl/ctrlProps/ctrlProp167.xml><?xml version="1.0" encoding="utf-8"?>
<formControlPr xmlns="http://schemas.microsoft.com/office/spreadsheetml/2009/9/main" objectType="Drop" dropStyle="combo" dx="16" fmlaLink="$C$22" fmlaRange="$O$6:$O$9" sel="1" val="0"/>
</file>

<file path=xl/ctrlProps/ctrlProp168.xml><?xml version="1.0" encoding="utf-8"?>
<formControlPr xmlns="http://schemas.microsoft.com/office/spreadsheetml/2009/9/main" objectType="Drop" dropStyle="combo" dx="16" fmlaLink="$C$25" fmlaRange="$O$6:$O$9" sel="1" val="0"/>
</file>

<file path=xl/ctrlProps/ctrlProp169.xml><?xml version="1.0" encoding="utf-8"?>
<formControlPr xmlns="http://schemas.microsoft.com/office/spreadsheetml/2009/9/main" objectType="Drop" dropStyle="combo" dx="16" fmlaLink="$C$28" fmlaRange="$O$6:$O$9" sel="1" val="0"/>
</file>

<file path=xl/ctrlProps/ctrlProp17.xml><?xml version="1.0" encoding="utf-8"?>
<formControlPr xmlns="http://schemas.microsoft.com/office/spreadsheetml/2009/9/main" objectType="Drop" dropStyle="combo" dx="16" fmlaLink="#REF!" fmlaRange="$N$6:$N$9" sel="2" val="0"/>
</file>

<file path=xl/ctrlProps/ctrlProp170.xml><?xml version="1.0" encoding="utf-8"?>
<formControlPr xmlns="http://schemas.microsoft.com/office/spreadsheetml/2009/9/main" objectType="Drop" dropStyle="combo" dx="16" fmlaLink="$C$31" fmlaRange="$O$6:$O$9" sel="1" val="0"/>
</file>

<file path=xl/ctrlProps/ctrlProp171.xml><?xml version="1.0" encoding="utf-8"?>
<formControlPr xmlns="http://schemas.microsoft.com/office/spreadsheetml/2009/9/main" objectType="Drop" dropStyle="combo" dx="16" fmlaLink="$C$16" fmlaRange="$O$6:$O$9" sel="1" val="0"/>
</file>

<file path=xl/ctrlProps/ctrlProp172.xml><?xml version="1.0" encoding="utf-8"?>
<formControlPr xmlns="http://schemas.microsoft.com/office/spreadsheetml/2009/9/main" objectType="Drop" dropStyle="combo" dx="16" fmlaLink="$C$14" fmlaRange="$N$6:$N$9" sel="1" val="0"/>
</file>

<file path=xl/ctrlProps/ctrlProp173.xml><?xml version="1.0" encoding="utf-8"?>
<formControlPr xmlns="http://schemas.microsoft.com/office/spreadsheetml/2009/9/main" objectType="Drop" dropStyle="combo" dx="16" fmlaLink="$C$22" fmlaRange="$O$6:$O$9" sel="1" val="0"/>
</file>

<file path=xl/ctrlProps/ctrlProp174.xml><?xml version="1.0" encoding="utf-8"?>
<formControlPr xmlns="http://schemas.microsoft.com/office/spreadsheetml/2009/9/main" objectType="Drop" dropStyle="combo" dx="16" fmlaLink="$C$20" fmlaRange="$N$6:$N$9" sel="1" val="0"/>
</file>

<file path=xl/ctrlProps/ctrlProp175.xml><?xml version="1.0" encoding="utf-8"?>
<formControlPr xmlns="http://schemas.microsoft.com/office/spreadsheetml/2009/9/main" objectType="Drop" dropStyle="combo" dx="16" fmlaLink="$C$25" fmlaRange="$O$6:$O$9" sel="1" val="0"/>
</file>

<file path=xl/ctrlProps/ctrlProp176.xml><?xml version="1.0" encoding="utf-8"?>
<formControlPr xmlns="http://schemas.microsoft.com/office/spreadsheetml/2009/9/main" objectType="Drop" dropStyle="combo" dx="16" fmlaLink="$C$23" fmlaRange="$N$6:$N$9" sel="1" val="0"/>
</file>

<file path=xl/ctrlProps/ctrlProp177.xml><?xml version="1.0" encoding="utf-8"?>
<formControlPr xmlns="http://schemas.microsoft.com/office/spreadsheetml/2009/9/main" objectType="Drop" dropStyle="combo" dx="16" fmlaLink="$C$28" fmlaRange="$O$6:$O$9" sel="1" val="0"/>
</file>

<file path=xl/ctrlProps/ctrlProp178.xml><?xml version="1.0" encoding="utf-8"?>
<formControlPr xmlns="http://schemas.microsoft.com/office/spreadsheetml/2009/9/main" objectType="Drop" dropStyle="combo" dx="16" fmlaLink="$C$26" fmlaRange="$N$6:$N$9" sel="1" val="0"/>
</file>

<file path=xl/ctrlProps/ctrlProp179.xml><?xml version="1.0" encoding="utf-8"?>
<formControlPr xmlns="http://schemas.microsoft.com/office/spreadsheetml/2009/9/main" objectType="Drop" dropStyle="combo" dx="16" fmlaLink="$C$31" fmlaRange="$O$6:$O$9" sel="1" val="0"/>
</file>

<file path=xl/ctrlProps/ctrlProp18.xml><?xml version="1.0" encoding="utf-8"?>
<formControlPr xmlns="http://schemas.microsoft.com/office/spreadsheetml/2009/9/main" objectType="Drop" dropStyle="combo" dx="16" fmlaLink="#REF!" fmlaRange="$N$6:$N$9" sel="0" val="0"/>
</file>

<file path=xl/ctrlProps/ctrlProp180.xml><?xml version="1.0" encoding="utf-8"?>
<formControlPr xmlns="http://schemas.microsoft.com/office/spreadsheetml/2009/9/main" objectType="Drop" dropStyle="combo" dx="16" fmlaLink="$C$29" fmlaRange="$N$6:$N$9" sel="1" val="0"/>
</file>

<file path=xl/ctrlProps/ctrlProp181.xml><?xml version="1.0" encoding="utf-8"?>
<formControlPr xmlns="http://schemas.microsoft.com/office/spreadsheetml/2009/9/main" objectType="Drop" dropStyle="combo" dx="16" fmlaLink="$C$19" fmlaRange="$O$6:$O$9" sel="1" val="0"/>
</file>

<file path=xl/ctrlProps/ctrlProp182.xml><?xml version="1.0" encoding="utf-8"?>
<formControlPr xmlns="http://schemas.microsoft.com/office/spreadsheetml/2009/9/main" objectType="Drop" dropStyle="combo" dx="16" fmlaLink="$C$17" fmlaRange="$N$6:$N$9" sel="1" val="0"/>
</file>

<file path=xl/ctrlProps/ctrlProp183.xml><?xml version="1.0" encoding="utf-8"?>
<formControlPr xmlns="http://schemas.microsoft.com/office/spreadsheetml/2009/9/main" objectType="Drop" dropStyle="combo" dx="16" fmlaLink="$C$16" fmlaRange="$O$6:$O$9" sel="1" val="0"/>
</file>

<file path=xl/ctrlProps/ctrlProp184.xml><?xml version="1.0" encoding="utf-8"?>
<formControlPr xmlns="http://schemas.microsoft.com/office/spreadsheetml/2009/9/main" objectType="Drop" dropStyle="combo" dx="16" fmlaLink="$C$14" fmlaRange="$N$6:$N$9" sel="1" val="0"/>
</file>

<file path=xl/ctrlProps/ctrlProp185.xml><?xml version="1.0" encoding="utf-8"?>
<formControlPr xmlns="http://schemas.microsoft.com/office/spreadsheetml/2009/9/main" objectType="Drop" dropStyle="combo" dx="16" fmlaLink="$C$22" fmlaRange="$O$6:$O$9" sel="1" val="0"/>
</file>

<file path=xl/ctrlProps/ctrlProp186.xml><?xml version="1.0" encoding="utf-8"?>
<formControlPr xmlns="http://schemas.microsoft.com/office/spreadsheetml/2009/9/main" objectType="Drop" dropStyle="combo" dx="16" fmlaLink="$C$20" fmlaRange="$N$6:$N$9" sel="1" val="0"/>
</file>

<file path=xl/ctrlProps/ctrlProp187.xml><?xml version="1.0" encoding="utf-8"?>
<formControlPr xmlns="http://schemas.microsoft.com/office/spreadsheetml/2009/9/main" objectType="Drop" dropStyle="combo" dx="16" fmlaLink="$C$25" fmlaRange="$O$6:$O$9" sel="1" val="0"/>
</file>

<file path=xl/ctrlProps/ctrlProp188.xml><?xml version="1.0" encoding="utf-8"?>
<formControlPr xmlns="http://schemas.microsoft.com/office/spreadsheetml/2009/9/main" objectType="Drop" dropStyle="combo" dx="16" fmlaLink="$C$23" fmlaRange="$N$6:$N$9" sel="1" val="0"/>
</file>

<file path=xl/ctrlProps/ctrlProp189.xml><?xml version="1.0" encoding="utf-8"?>
<formControlPr xmlns="http://schemas.microsoft.com/office/spreadsheetml/2009/9/main" objectType="Drop" dropStyle="combo" dx="16" fmlaLink="$C$19" fmlaRange="$O$6:$O$9" sel="1" val="0"/>
</file>

<file path=xl/ctrlProps/ctrlProp19.xml><?xml version="1.0" encoding="utf-8"?>
<formControlPr xmlns="http://schemas.microsoft.com/office/spreadsheetml/2009/9/main" objectType="Drop" dropStyle="combo" dx="16" fmlaLink="#REF!" fmlaRange="$O$6:$O$9" sel="0" val="0"/>
</file>

<file path=xl/ctrlProps/ctrlProp190.xml><?xml version="1.0" encoding="utf-8"?>
<formControlPr xmlns="http://schemas.microsoft.com/office/spreadsheetml/2009/9/main" objectType="Drop" dropStyle="combo" dx="16" fmlaLink="$C$17" fmlaRange="$N$6:$N$9" sel="1" val="0"/>
</file>

<file path=xl/ctrlProps/ctrlProp191.xml><?xml version="1.0" encoding="utf-8"?>
<formControlPr xmlns="http://schemas.microsoft.com/office/spreadsheetml/2009/9/main" objectType="Drop" dropStyle="combo" dx="16" fmlaLink="$C$16" fmlaRange="$O$6:$O$9" sel="1" val="0"/>
</file>

<file path=xl/ctrlProps/ctrlProp192.xml><?xml version="1.0" encoding="utf-8"?>
<formControlPr xmlns="http://schemas.microsoft.com/office/spreadsheetml/2009/9/main" objectType="Drop" dropStyle="combo" dx="16" fmlaLink="$C$14" fmlaRange="$N$6:$N$9" sel="1" val="0"/>
</file>

<file path=xl/ctrlProps/ctrlProp193.xml><?xml version="1.0" encoding="utf-8"?>
<formControlPr xmlns="http://schemas.microsoft.com/office/spreadsheetml/2009/9/main" objectType="Drop" dropStyle="combo" dx="16" fmlaLink="$C$16" fmlaRange="$O$6:$O$9" sel="1" val="0"/>
</file>

<file path=xl/ctrlProps/ctrlProp194.xml><?xml version="1.0" encoding="utf-8"?>
<formControlPr xmlns="http://schemas.microsoft.com/office/spreadsheetml/2009/9/main" objectType="Drop" dropStyle="combo" dx="16" fmlaLink="$C$14" fmlaRange="$N$6:$N$9" sel="1" val="0"/>
</file>

<file path=xl/ctrlProps/ctrlProp195.xml><?xml version="1.0" encoding="utf-8"?>
<formControlPr xmlns="http://schemas.microsoft.com/office/spreadsheetml/2009/9/main" objectType="Drop" dropStyle="combo" dx="16" fmlaLink="$C$22" fmlaRange="$O$6:$O$9" sel="1" val="0"/>
</file>

<file path=xl/ctrlProps/ctrlProp196.xml><?xml version="1.0" encoding="utf-8"?>
<formControlPr xmlns="http://schemas.microsoft.com/office/spreadsheetml/2009/9/main" objectType="Drop" dropStyle="combo" dx="16" fmlaLink="$C$20" fmlaRange="$N$6:$N$9" sel="1" val="0"/>
</file>

<file path=xl/ctrlProps/ctrlProp197.xml><?xml version="1.0" encoding="utf-8"?>
<formControlPr xmlns="http://schemas.microsoft.com/office/spreadsheetml/2009/9/main" objectType="Drop" dropStyle="combo" dx="16" fmlaLink="$C$19" fmlaRange="$O$6:$O$9" sel="1" val="0"/>
</file>

<file path=xl/ctrlProps/ctrlProp198.xml><?xml version="1.0" encoding="utf-8"?>
<formControlPr xmlns="http://schemas.microsoft.com/office/spreadsheetml/2009/9/main" objectType="Drop" dropStyle="combo" dx="16" fmlaLink="$C$17" fmlaRange="$N$6:$N$9" sel="1" val="0"/>
</file>

<file path=xl/ctrlProps/ctrlProp199.xml><?xml version="1.0" encoding="utf-8"?>
<formControlPr xmlns="http://schemas.microsoft.com/office/spreadsheetml/2009/9/main" objectType="Drop" dropStyle="combo" dx="16" fmlaLink="$C$25" fmlaRange="$O$6:$O$9" sel="1" val="0"/>
</file>

<file path=xl/ctrlProps/ctrlProp2.xml><?xml version="1.0" encoding="utf-8"?>
<formControlPr xmlns="http://schemas.microsoft.com/office/spreadsheetml/2009/9/main" objectType="Drop" dropStyle="combo" dx="16" fmlaLink="#REF!" fmlaRange="#REF!" sel="0" val="0"/>
</file>

<file path=xl/ctrlProps/ctrlProp20.xml><?xml version="1.0" encoding="utf-8"?>
<formControlPr xmlns="http://schemas.microsoft.com/office/spreadsheetml/2009/9/main" objectType="Drop" dropStyle="combo" dx="16" fmlaLink="#REF!" fmlaRange="$N$6:$N$9" sel="0" val="0"/>
</file>

<file path=xl/ctrlProps/ctrlProp200.xml><?xml version="1.0" encoding="utf-8"?>
<formControlPr xmlns="http://schemas.microsoft.com/office/spreadsheetml/2009/9/main" objectType="Drop" dropStyle="combo" dx="16" fmlaLink="$C$23" fmlaRange="$N$6:$N$9" sel="1" val="0"/>
</file>

<file path=xl/ctrlProps/ctrlProp201.xml><?xml version="1.0" encoding="utf-8"?>
<formControlPr xmlns="http://schemas.microsoft.com/office/spreadsheetml/2009/9/main" objectType="Drop" dropStyle="combo" dx="16" fmlaLink="$C$34" fmlaRange="$O$6:$O$9" sel="1" val="0"/>
</file>

<file path=xl/ctrlProps/ctrlProp202.xml><?xml version="1.0" encoding="utf-8"?>
<formControlPr xmlns="http://schemas.microsoft.com/office/spreadsheetml/2009/9/main" objectType="Drop" dropStyle="combo" dx="16" fmlaLink="$C$37" fmlaRange="$O$6:$O$9" sel="1" val="0"/>
</file>

<file path=xl/ctrlProps/ctrlProp203.xml><?xml version="1.0" encoding="utf-8"?>
<formControlPr xmlns="http://schemas.microsoft.com/office/spreadsheetml/2009/9/main" objectType="Drop" dropStyle="combo" dx="16" fmlaLink="$C$40" fmlaRange="$O$6:$O$9" sel="1" val="0"/>
</file>

<file path=xl/ctrlProps/ctrlProp204.xml><?xml version="1.0" encoding="utf-8"?>
<formControlPr xmlns="http://schemas.microsoft.com/office/spreadsheetml/2009/9/main" objectType="Drop" dropStyle="combo" dx="16" fmlaLink="$C$43" fmlaRange="$O$6:$O$9" sel="1" val="0"/>
</file>

<file path=xl/ctrlProps/ctrlProp205.xml><?xml version="1.0" encoding="utf-8"?>
<formControlPr xmlns="http://schemas.microsoft.com/office/spreadsheetml/2009/9/main" objectType="Drop" dropStyle="combo" dx="16" fmlaLink="$C$46" fmlaRange="$O$6:$O$9" sel="1" val="0"/>
</file>

<file path=xl/ctrlProps/ctrlProp206.xml><?xml version="1.0" encoding="utf-8"?>
<formControlPr xmlns="http://schemas.microsoft.com/office/spreadsheetml/2009/9/main" objectType="Drop" dropStyle="combo" dx="16" fmlaLink="$C$49" fmlaRange="$O$6:$O$9" sel="0" val="0"/>
</file>

<file path=xl/ctrlProps/ctrlProp207.xml><?xml version="1.0" encoding="utf-8"?>
<formControlPr xmlns="http://schemas.microsoft.com/office/spreadsheetml/2009/9/main" objectType="Drop" dropStyle="combo" dx="16" fmlaLink="$C$52" fmlaRange="$O$6:$O$9" sel="0" val="0"/>
</file>

<file path=xl/ctrlProps/ctrlProp208.xml><?xml version="1.0" encoding="utf-8"?>
<formControlPr xmlns="http://schemas.microsoft.com/office/spreadsheetml/2009/9/main" objectType="Drop" dropStyle="combo" dx="16" fmlaLink="$C$58" fmlaRange="$O$6:$O$9" sel="0" val="0"/>
</file>

<file path=xl/ctrlProps/ctrlProp209.xml><?xml version="1.0" encoding="utf-8"?>
<formControlPr xmlns="http://schemas.microsoft.com/office/spreadsheetml/2009/9/main" objectType="Drop" dropStyle="combo" dx="16" fmlaLink="$C$55" fmlaRange="$O$6:$O$9" sel="0" val="0"/>
</file>

<file path=xl/ctrlProps/ctrlProp21.xml><?xml version="1.0" encoding="utf-8"?>
<formControlPr xmlns="http://schemas.microsoft.com/office/spreadsheetml/2009/9/main" objectType="Drop" dropStyle="combo" dx="16" fmlaLink="#REF!" fmlaRange="$O$6:$O$9" sel="0" val="0"/>
</file>

<file path=xl/ctrlProps/ctrlProp210.xml><?xml version="1.0" encoding="utf-8"?>
<formControlPr xmlns="http://schemas.microsoft.com/office/spreadsheetml/2009/9/main" objectType="Drop" dropStyle="combo" dx="16" fmlaLink="$C$61" fmlaRange="$O$6:$O$9" sel="0" val="0"/>
</file>

<file path=xl/ctrlProps/ctrlProp211.xml><?xml version="1.0" encoding="utf-8"?>
<formControlPr xmlns="http://schemas.microsoft.com/office/spreadsheetml/2009/9/main" objectType="Drop" dropStyle="combo" dx="16" fmlaLink="$C$64" fmlaRange="$O$6:$O$9" sel="0" val="0"/>
</file>

<file path=xl/ctrlProps/ctrlProp212.xml><?xml version="1.0" encoding="utf-8"?>
<formControlPr xmlns="http://schemas.microsoft.com/office/spreadsheetml/2009/9/main" objectType="Drop" dropStyle="combo" dx="16" fmlaLink="$C$67" fmlaRange="$O$6:$O$9" sel="0" val="0"/>
</file>

<file path=xl/ctrlProps/ctrlProp213.xml><?xml version="1.0" encoding="utf-8"?>
<formControlPr xmlns="http://schemas.microsoft.com/office/spreadsheetml/2009/9/main" objectType="Drop" dropStyle="combo" dx="16" fmlaLink="$C$70" fmlaRange="$O$6:$O$9" sel="0" val="0"/>
</file>

<file path=xl/ctrlProps/ctrlProp214.xml><?xml version="1.0" encoding="utf-8"?>
<formControlPr xmlns="http://schemas.microsoft.com/office/spreadsheetml/2009/9/main" objectType="Drop" dropStyle="combo" dx="16" fmlaLink="$C$73" fmlaRange="$O$6:$O$9" sel="0" val="0"/>
</file>

<file path=xl/ctrlProps/ctrlProp215.xml><?xml version="1.0" encoding="utf-8"?>
<formControlPr xmlns="http://schemas.microsoft.com/office/spreadsheetml/2009/9/main" objectType="Drop" dropStyle="combo" dx="16" fmlaLink="$C$76" fmlaRange="$O$6:$O$9" sel="0" val="0"/>
</file>

<file path=xl/ctrlProps/ctrlProp216.xml><?xml version="1.0" encoding="utf-8"?>
<formControlPr xmlns="http://schemas.microsoft.com/office/spreadsheetml/2009/9/main" objectType="Drop" dropStyle="combo" dx="16" fmlaLink="$C$79" fmlaRange="$O$6:$O$9" sel="0" val="0"/>
</file>

<file path=xl/ctrlProps/ctrlProp217.xml><?xml version="1.0" encoding="utf-8"?>
<formControlPr xmlns="http://schemas.microsoft.com/office/spreadsheetml/2009/9/main" objectType="Drop" dropStyle="combo" dx="16" fmlaLink="$C$82" fmlaRange="$O$6:$O$9" sel="0" val="0"/>
</file>

<file path=xl/ctrlProps/ctrlProp218.xml><?xml version="1.0" encoding="utf-8"?>
<formControlPr xmlns="http://schemas.microsoft.com/office/spreadsheetml/2009/9/main" objectType="Drop" dropStyle="combo" dx="16" fmlaLink="$C$85" fmlaRange="$O$6:$O$9" sel="0" val="0"/>
</file>

<file path=xl/ctrlProps/ctrlProp219.xml><?xml version="1.0" encoding="utf-8"?>
<formControlPr xmlns="http://schemas.microsoft.com/office/spreadsheetml/2009/9/main" objectType="Drop" dropStyle="combo" dx="16" fmlaLink="$C$88" fmlaRange="$O$6:$O$9" sel="0" val="0"/>
</file>

<file path=xl/ctrlProps/ctrlProp22.xml><?xml version="1.0" encoding="utf-8"?>
<formControlPr xmlns="http://schemas.microsoft.com/office/spreadsheetml/2009/9/main" objectType="Drop" dropStyle="combo" dx="16" fmlaLink="#REF!" fmlaRange="$N$6:$N$9" sel="0" val="0"/>
</file>

<file path=xl/ctrlProps/ctrlProp220.xml><?xml version="1.0" encoding="utf-8"?>
<formControlPr xmlns="http://schemas.microsoft.com/office/spreadsheetml/2009/9/main" objectType="Drop" dropStyle="combo" dx="16" fmlaLink="$C$91" fmlaRange="$O$6:$O$9" sel="0" val="0"/>
</file>

<file path=xl/ctrlProps/ctrlProp221.xml><?xml version="1.0" encoding="utf-8"?>
<formControlPr xmlns="http://schemas.microsoft.com/office/spreadsheetml/2009/9/main" objectType="Drop" dropStyle="combo" dx="16" fmlaLink="$C$94" fmlaRange="$O$6:$O$9" sel="0" val="0"/>
</file>

<file path=xl/ctrlProps/ctrlProp222.xml><?xml version="1.0" encoding="utf-8"?>
<formControlPr xmlns="http://schemas.microsoft.com/office/spreadsheetml/2009/9/main" objectType="Drop" dropStyle="combo" dx="16" fmlaLink="$C$97" fmlaRange="$O$6:$O$9" sel="0" val="0"/>
</file>

<file path=xl/ctrlProps/ctrlProp223.xml><?xml version="1.0" encoding="utf-8"?>
<formControlPr xmlns="http://schemas.microsoft.com/office/spreadsheetml/2009/9/main" objectType="Drop" dropStyle="combo" dx="16" fmlaLink="$C$100" fmlaRange="$O$6:$O$9" sel="0" val="0"/>
</file>

<file path=xl/ctrlProps/ctrlProp224.xml><?xml version="1.0" encoding="utf-8"?>
<formControlPr xmlns="http://schemas.microsoft.com/office/spreadsheetml/2009/9/main" objectType="Drop" dropStyle="combo" dx="16" fmlaLink="$C$103" fmlaRange="$O$6:$O$9" sel="0" val="0"/>
</file>

<file path=xl/ctrlProps/ctrlProp225.xml><?xml version="1.0" encoding="utf-8"?>
<formControlPr xmlns="http://schemas.microsoft.com/office/spreadsheetml/2009/9/main" objectType="Drop" dropStyle="combo" dx="16" fmlaLink="$C$106" fmlaRange="$O$6:$O$9" sel="0" val="0"/>
</file>

<file path=xl/ctrlProps/ctrlProp226.xml><?xml version="1.0" encoding="utf-8"?>
<formControlPr xmlns="http://schemas.microsoft.com/office/spreadsheetml/2009/9/main" objectType="Drop" dropStyle="combo" dx="16" fmlaLink="$C$109" fmlaRange="$O$6:$O$9" sel="0" val="0"/>
</file>

<file path=xl/ctrlProps/ctrlProp227.xml><?xml version="1.0" encoding="utf-8"?>
<formControlPr xmlns="http://schemas.microsoft.com/office/spreadsheetml/2009/9/main" objectType="Drop" dropStyle="combo" dx="16" fmlaLink="$C$112" fmlaRange="$O$6:$O$9" sel="0" val="0"/>
</file>

<file path=xl/ctrlProps/ctrlProp228.xml><?xml version="1.0" encoding="utf-8"?>
<formControlPr xmlns="http://schemas.microsoft.com/office/spreadsheetml/2009/9/main" objectType="Drop" dropStyle="combo" dx="16" fmlaLink="$C$115" fmlaRange="$O$6:$O$9" sel="0" val="0"/>
</file>

<file path=xl/ctrlProps/ctrlProp229.xml><?xml version="1.0" encoding="utf-8"?>
<formControlPr xmlns="http://schemas.microsoft.com/office/spreadsheetml/2009/9/main" objectType="Drop" dropStyle="combo" dx="16" fmlaLink="$C$118" fmlaRange="$O$6:$O$9" sel="0" val="0"/>
</file>

<file path=xl/ctrlProps/ctrlProp23.xml><?xml version="1.0" encoding="utf-8"?>
<formControlPr xmlns="http://schemas.microsoft.com/office/spreadsheetml/2009/9/main" objectType="Drop" dropStyle="combo" dx="16" fmlaLink="#REF!" fmlaRange="$O$6:$O$9" sel="3" val="0"/>
</file>

<file path=xl/ctrlProps/ctrlProp230.xml><?xml version="1.0" encoding="utf-8"?>
<formControlPr xmlns="http://schemas.microsoft.com/office/spreadsheetml/2009/9/main" objectType="Drop" dropStyle="combo" dx="16" fmlaLink="$C$121" fmlaRange="$O$6:$O$9" sel="0" val="0"/>
</file>

<file path=xl/ctrlProps/ctrlProp231.xml><?xml version="1.0" encoding="utf-8"?>
<formControlPr xmlns="http://schemas.microsoft.com/office/spreadsheetml/2009/9/main" objectType="Drop" dropStyle="combo" dx="16" fmlaLink="$C$124" fmlaRange="$O$6:$O$9" sel="0" val="0"/>
</file>

<file path=xl/ctrlProps/ctrlProp232.xml><?xml version="1.0" encoding="utf-8"?>
<formControlPr xmlns="http://schemas.microsoft.com/office/spreadsheetml/2009/9/main" objectType="Drop" dropStyle="combo" dx="16" fmlaLink="$C$127" fmlaRange="$O$6:$O$9" sel="0" val="0"/>
</file>

<file path=xl/ctrlProps/ctrlProp233.xml><?xml version="1.0" encoding="utf-8"?>
<formControlPr xmlns="http://schemas.microsoft.com/office/spreadsheetml/2009/9/main" objectType="Drop" dropStyle="combo" dx="16" fmlaLink="$C$130" fmlaRange="$O$6:$O$9" sel="0" val="0"/>
</file>

<file path=xl/ctrlProps/ctrlProp234.xml><?xml version="1.0" encoding="utf-8"?>
<formControlPr xmlns="http://schemas.microsoft.com/office/spreadsheetml/2009/9/main" objectType="Drop" dropStyle="combo" dx="16" fmlaLink="$C$133" fmlaRange="$O$6:$O$9" sel="0" val="0"/>
</file>

<file path=xl/ctrlProps/ctrlProp235.xml><?xml version="1.0" encoding="utf-8"?>
<formControlPr xmlns="http://schemas.microsoft.com/office/spreadsheetml/2009/9/main" objectType="Drop" dropStyle="combo" dx="16" fmlaLink="$C$136" fmlaRange="$O$6:$O$9" sel="0" val="0"/>
</file>

<file path=xl/ctrlProps/ctrlProp236.xml><?xml version="1.0" encoding="utf-8"?>
<formControlPr xmlns="http://schemas.microsoft.com/office/spreadsheetml/2009/9/main" objectType="Drop" dropStyle="combo" dx="16" fmlaLink="$C$139" fmlaRange="$O$6:$O$9" sel="0" val="0"/>
</file>

<file path=xl/ctrlProps/ctrlProp237.xml><?xml version="1.0" encoding="utf-8"?>
<formControlPr xmlns="http://schemas.microsoft.com/office/spreadsheetml/2009/9/main" objectType="Drop" dropStyle="combo" dx="16" fmlaLink="$C$142" fmlaRange="$O$6:$O$9" sel="0" val="0"/>
</file>

<file path=xl/ctrlProps/ctrlProp238.xml><?xml version="1.0" encoding="utf-8"?>
<formControlPr xmlns="http://schemas.microsoft.com/office/spreadsheetml/2009/9/main" objectType="Drop" dropStyle="combo" dx="16" fmlaLink="$C$145" fmlaRange="$O$6:$O$9" sel="0" val="0"/>
</file>

<file path=xl/ctrlProps/ctrlProp239.xml><?xml version="1.0" encoding="utf-8"?>
<formControlPr xmlns="http://schemas.microsoft.com/office/spreadsheetml/2009/9/main" objectType="Drop" dropStyle="combo" dx="16" fmlaLink="$C$148" fmlaRange="$O$6:$O$9" sel="0" val="0"/>
</file>

<file path=xl/ctrlProps/ctrlProp24.xml><?xml version="1.0" encoding="utf-8"?>
<formControlPr xmlns="http://schemas.microsoft.com/office/spreadsheetml/2009/9/main" objectType="Drop" dropStyle="combo" dx="16" fmlaLink="#REF!" fmlaRange="$N$6:$N$9" sel="0" val="0"/>
</file>

<file path=xl/ctrlProps/ctrlProp240.xml><?xml version="1.0" encoding="utf-8"?>
<formControlPr xmlns="http://schemas.microsoft.com/office/spreadsheetml/2009/9/main" objectType="Drop" dropStyle="combo" dx="16" fmlaLink="$C$151" fmlaRange="$O$6:$O$9" sel="0" val="0"/>
</file>

<file path=xl/ctrlProps/ctrlProp241.xml><?xml version="1.0" encoding="utf-8"?>
<formControlPr xmlns="http://schemas.microsoft.com/office/spreadsheetml/2009/9/main" objectType="Drop" dropStyle="combo" dx="16" fmlaLink="$C$154" fmlaRange="$O$6:$O$9" sel="0" val="0"/>
</file>

<file path=xl/ctrlProps/ctrlProp242.xml><?xml version="1.0" encoding="utf-8"?>
<formControlPr xmlns="http://schemas.microsoft.com/office/spreadsheetml/2009/9/main" objectType="Drop" dropStyle="combo" dx="16" fmlaLink="$C$157" fmlaRange="$O$6:$O$9" sel="0" val="0"/>
</file>

<file path=xl/ctrlProps/ctrlProp243.xml><?xml version="1.0" encoding="utf-8"?>
<formControlPr xmlns="http://schemas.microsoft.com/office/spreadsheetml/2009/9/main" objectType="Drop" dropStyle="combo" dx="16" fmlaLink="$C$160" fmlaRange="$O$6:$O$9" sel="0" val="0"/>
</file>

<file path=xl/ctrlProps/ctrlProp244.xml><?xml version="1.0" encoding="utf-8"?>
<formControlPr xmlns="http://schemas.microsoft.com/office/spreadsheetml/2009/9/main" objectType="Drop" dropStyle="combo" dx="16" fmlaLink="$C$163" fmlaRange="$O$6:$O$9" sel="1" val="0"/>
</file>

<file path=xl/ctrlProps/ctrlProp245.xml><?xml version="1.0" encoding="utf-8"?>
<formControlPr xmlns="http://schemas.microsoft.com/office/spreadsheetml/2009/9/main" objectType="Drop" dropStyle="combo" dx="16" fmlaLink="$C$25" fmlaRange="$O$6:$O$9" sel="1" val="0"/>
</file>

<file path=xl/ctrlProps/ctrlProp246.xml><?xml version="1.0" encoding="utf-8"?>
<formControlPr xmlns="http://schemas.microsoft.com/office/spreadsheetml/2009/9/main" objectType="Drop" dropStyle="combo" dx="16" fmlaLink="$C$19" fmlaRange="$O$6:$O$9" sel="1" val="0"/>
</file>

<file path=xl/ctrlProps/ctrlProp247.xml><?xml version="1.0" encoding="utf-8"?>
<formControlPr xmlns="http://schemas.microsoft.com/office/spreadsheetml/2009/9/main" objectType="Drop" dropStyle="combo" dx="16" fmlaLink="$C$22" fmlaRange="$O$6:$O$9" sel="1" val="0"/>
</file>

<file path=xl/ctrlProps/ctrlProp248.xml><?xml version="1.0" encoding="utf-8"?>
<formControlPr xmlns="http://schemas.microsoft.com/office/spreadsheetml/2009/9/main" objectType="Drop" dropStyle="combo" dx="16" fmlaLink="$C$31" fmlaRange="$O$6:$O$9" sel="1" val="0"/>
</file>

<file path=xl/ctrlProps/ctrlProp249.xml><?xml version="1.0" encoding="utf-8"?>
<formControlPr xmlns="http://schemas.microsoft.com/office/spreadsheetml/2009/9/main" objectType="Drop" dropStyle="combo" dx="16" fmlaLink="$C$22" fmlaRange="$O$6:$O$9" sel="1" val="0"/>
</file>

<file path=xl/ctrlProps/ctrlProp25.xml><?xml version="1.0" encoding="utf-8"?>
<formControlPr xmlns="http://schemas.microsoft.com/office/spreadsheetml/2009/9/main" objectType="Drop" dropStyle="combo" dx="16" fmlaLink="#REF!" fmlaRange="$O$6:$O$9" sel="4" val="0"/>
</file>

<file path=xl/ctrlProps/ctrlProp250.xml><?xml version="1.0" encoding="utf-8"?>
<formControlPr xmlns="http://schemas.microsoft.com/office/spreadsheetml/2009/9/main" objectType="Drop" dropStyle="combo" dx="16" fmlaLink="$C$19" fmlaRange="$O$6:$O$9" sel="1" val="0"/>
</file>

<file path=xl/ctrlProps/ctrlProp251.xml><?xml version="1.0" encoding="utf-8"?>
<formControlPr xmlns="http://schemas.microsoft.com/office/spreadsheetml/2009/9/main" objectType="Drop" dropStyle="combo" dx="16" fmlaLink="$C$19" fmlaRange="$O$6:$O$9" sel="1" val="0"/>
</file>

<file path=xl/ctrlProps/ctrlProp252.xml><?xml version="1.0" encoding="utf-8"?>
<formControlPr xmlns="http://schemas.microsoft.com/office/spreadsheetml/2009/9/main" objectType="Drop" dropStyle="combo" dx="16" fmlaLink="$C$43" fmlaRange="$O$6:$O$9" sel="1" val="0"/>
</file>

<file path=xl/ctrlProps/ctrlProp253.xml><?xml version="1.0" encoding="utf-8"?>
<formControlPr xmlns="http://schemas.microsoft.com/office/spreadsheetml/2009/9/main" objectType="Drop" dropStyle="combo" dx="16" fmlaLink="$C$19" fmlaRange="$O$6:$O$9" sel="1" val="0"/>
</file>

<file path=xl/ctrlProps/ctrlProp254.xml><?xml version="1.0" encoding="utf-8"?>
<formControlPr xmlns="http://schemas.microsoft.com/office/spreadsheetml/2009/9/main" objectType="Drop" dropStyle="combo" dx="16" fmlaLink="$C$40" fmlaRange="$O$6:$O$9" sel="1" val="0"/>
</file>

<file path=xl/ctrlProps/ctrlProp255.xml><?xml version="1.0" encoding="utf-8"?>
<formControlPr xmlns="http://schemas.microsoft.com/office/spreadsheetml/2009/9/main" objectType="Drop" dropStyle="combo" dx="16" fmlaLink="$C$28" fmlaRange="$O$6:$O$9" sel="1" val="0"/>
</file>

<file path=xl/ctrlProps/ctrlProp256.xml><?xml version="1.0" encoding="utf-8"?>
<formControlPr xmlns="http://schemas.microsoft.com/office/spreadsheetml/2009/9/main" objectType="Drop" dropStyle="combo" dx="16" fmlaLink="$C$28" fmlaRange="$O$6:$O$9" sel="1" val="0"/>
</file>

<file path=xl/ctrlProps/ctrlProp257.xml><?xml version="1.0" encoding="utf-8"?>
<formControlPr xmlns="http://schemas.microsoft.com/office/spreadsheetml/2009/9/main" objectType="Drop" dropStyle="combo" dx="16" fmlaLink="$C$25" fmlaRange="$O$6:$O$9" sel="1" val="0"/>
</file>

<file path=xl/ctrlProps/ctrlProp258.xml><?xml version="1.0" encoding="utf-8"?>
<formControlPr xmlns="http://schemas.microsoft.com/office/spreadsheetml/2009/9/main" objectType="Drop" dropStyle="combo" dx="16" fmlaLink="$C$43" fmlaRange="$O$6:$O$9" sel="1" val="0"/>
</file>

<file path=xl/ctrlProps/ctrlProp259.xml><?xml version="1.0" encoding="utf-8"?>
<formControlPr xmlns="http://schemas.microsoft.com/office/spreadsheetml/2009/9/main" objectType="Drop" dropStyle="combo" dx="16" fmlaLink="$C$19" fmlaRange="$O$6:$O$9" sel="1" val="0"/>
</file>

<file path=xl/ctrlProps/ctrlProp26.xml><?xml version="1.0" encoding="utf-8"?>
<formControlPr xmlns="http://schemas.microsoft.com/office/spreadsheetml/2009/9/main" objectType="Drop" dropStyle="combo" dx="16" fmlaLink="#REF!" fmlaRange="$N$6:$N$9" sel="2" val="0"/>
</file>

<file path=xl/ctrlProps/ctrlProp260.xml><?xml version="1.0" encoding="utf-8"?>
<formControlPr xmlns="http://schemas.microsoft.com/office/spreadsheetml/2009/9/main" objectType="Drop" dropStyle="combo" dx="16" fmlaLink="$C$40" fmlaRange="$O$6:$O$9" sel="1" val="0"/>
</file>

<file path=xl/ctrlProps/ctrlProp261.xml><?xml version="1.0" encoding="utf-8"?>
<formControlPr xmlns="http://schemas.microsoft.com/office/spreadsheetml/2009/9/main" objectType="Drop" dropStyle="combo" dx="16" fmlaLink="$C$25" fmlaRange="$O$6:$O$9" sel="1" val="0"/>
</file>

<file path=xl/ctrlProps/ctrlProp262.xml><?xml version="1.0" encoding="utf-8"?>
<formControlPr xmlns="http://schemas.microsoft.com/office/spreadsheetml/2009/9/main" objectType="Drop" dropStyle="combo" dx="16" fmlaLink="$C$22" fmlaRange="$O$6:$O$9" sel="1" val="0"/>
</file>

<file path=xl/ctrlProps/ctrlProp263.xml><?xml version="1.0" encoding="utf-8"?>
<formControlPr xmlns="http://schemas.microsoft.com/office/spreadsheetml/2009/9/main" objectType="Drop" dropStyle="combo" dx="16" fmlaLink="$C$19" fmlaRange="$O$6:$O$9" sel="1" val="0"/>
</file>

<file path=xl/ctrlProps/ctrlProp264.xml><?xml version="1.0" encoding="utf-8"?>
<formControlPr xmlns="http://schemas.microsoft.com/office/spreadsheetml/2009/9/main" objectType="Drop" dropStyle="combo" dx="16" fmlaLink="$C$22" fmlaRange="$O$6:$O$9" sel="1" val="0"/>
</file>

<file path=xl/ctrlProps/ctrlProp265.xml><?xml version="1.0" encoding="utf-8"?>
<formControlPr xmlns="http://schemas.microsoft.com/office/spreadsheetml/2009/9/main" objectType="Drop" dropStyle="combo" dx="16" fmlaLink="$C$20" fmlaRange="$N$6:$N$10" sel="1" val="0"/>
</file>

<file path=xl/ctrlProps/ctrlProp266.xml><?xml version="1.0" encoding="utf-8"?>
<formControlPr xmlns="http://schemas.microsoft.com/office/spreadsheetml/2009/9/main" objectType="Drop" dropStyle="combo" dx="16" fmlaLink="$C$14" fmlaRange="$N$6:$N$10" sel="1" val="0"/>
</file>

<file path=xl/ctrlProps/ctrlProp267.xml><?xml version="1.0" encoding="utf-8"?>
<formControlPr xmlns="http://schemas.microsoft.com/office/spreadsheetml/2009/9/main" objectType="Drop" dropStyle="combo" dx="16" fmlaLink="$C$17" fmlaRange="$N$6:$N$10" sel="1" val="0"/>
</file>

<file path=xl/ctrlProps/ctrlProp268.xml><?xml version="1.0" encoding="utf-8"?>
<formControlPr xmlns="http://schemas.microsoft.com/office/spreadsheetml/2009/9/main" objectType="Drop" dropStyle="combo" dx="16" fmlaLink="$C$23" fmlaRange="$N$6:$N$10" sel="1" val="0"/>
</file>

<file path=xl/ctrlProps/ctrlProp269.xml><?xml version="1.0" encoding="utf-8"?>
<formControlPr xmlns="http://schemas.microsoft.com/office/spreadsheetml/2009/9/main" objectType="Drop" dropStyle="combo" dx="16" fmlaLink="$C$26" fmlaRange="$N$6:$N$10" sel="1" val="0"/>
</file>

<file path=xl/ctrlProps/ctrlProp27.xml><?xml version="1.0" encoding="utf-8"?>
<formControlPr xmlns="http://schemas.microsoft.com/office/spreadsheetml/2009/9/main" objectType="Drop" dropStyle="combo" dx="16" fmlaLink="#REF!" fmlaRange="$O$6:$O$9" sel="0" val="0"/>
</file>

<file path=xl/ctrlProps/ctrlProp270.xml><?xml version="1.0" encoding="utf-8"?>
<formControlPr xmlns="http://schemas.microsoft.com/office/spreadsheetml/2009/9/main" objectType="Drop" dropStyle="combo" dx="16" fmlaLink="$C$29" fmlaRange="$N$6:$N$10" sel="1" val="0"/>
</file>

<file path=xl/ctrlProps/ctrlProp271.xml><?xml version="1.0" encoding="utf-8"?>
<formControlPr xmlns="http://schemas.microsoft.com/office/spreadsheetml/2009/9/main" objectType="Drop" dropStyle="combo" dx="16" fmlaLink="$C$32" fmlaRange="$N$6:$N$10" sel="1" val="0"/>
</file>

<file path=xl/ctrlProps/ctrlProp272.xml><?xml version="1.0" encoding="utf-8"?>
<formControlPr xmlns="http://schemas.microsoft.com/office/spreadsheetml/2009/9/main" objectType="Drop" dropStyle="combo" dx="16" fmlaLink="$C$35" fmlaRange="$N$6:$N$10" sel="1" val="0"/>
</file>

<file path=xl/ctrlProps/ctrlProp273.xml><?xml version="1.0" encoding="utf-8"?>
<formControlPr xmlns="http://schemas.microsoft.com/office/spreadsheetml/2009/9/main" objectType="Drop" dropStyle="combo" dx="16" fmlaLink="$C$38" fmlaRange="$N$6:$N$10" sel="1" val="0"/>
</file>

<file path=xl/ctrlProps/ctrlProp274.xml><?xml version="1.0" encoding="utf-8"?>
<formControlPr xmlns="http://schemas.microsoft.com/office/spreadsheetml/2009/9/main" objectType="Drop" dropStyle="combo" dx="16" fmlaLink="$C$41" fmlaRange="$N$6:$N$10" sel="1" val="0"/>
</file>

<file path=xl/ctrlProps/ctrlProp275.xml><?xml version="1.0" encoding="utf-8"?>
<formControlPr xmlns="http://schemas.microsoft.com/office/spreadsheetml/2009/9/main" objectType="Drop" dropStyle="combo" dx="16" fmlaLink="$C$44" fmlaRange="$N$6:$N$10" sel="1" val="0"/>
</file>

<file path=xl/ctrlProps/ctrlProp276.xml><?xml version="1.0" encoding="utf-8"?>
<formControlPr xmlns="http://schemas.microsoft.com/office/spreadsheetml/2009/9/main" objectType="Drop" dropStyle="combo" dx="16" fmlaLink="$C$47" fmlaRange="$N$6:$N$10" sel="1" val="0"/>
</file>

<file path=xl/ctrlProps/ctrlProp277.xml><?xml version="1.0" encoding="utf-8"?>
<formControlPr xmlns="http://schemas.microsoft.com/office/spreadsheetml/2009/9/main" objectType="Drop" dropStyle="combo" dx="16" fmlaLink="$C$50" fmlaRange="$N$6:$N$10" sel="1" val="0"/>
</file>

<file path=xl/ctrlProps/ctrlProp278.xml><?xml version="1.0" encoding="utf-8"?>
<formControlPr xmlns="http://schemas.microsoft.com/office/spreadsheetml/2009/9/main" objectType="Drop" dropStyle="combo" dx="16" fmlaLink="$C$53" fmlaRange="$N$6:$N$10" sel="1" val="0"/>
</file>

<file path=xl/ctrlProps/ctrlProp279.xml><?xml version="1.0" encoding="utf-8"?>
<formControlPr xmlns="http://schemas.microsoft.com/office/spreadsheetml/2009/9/main" objectType="Drop" dropStyle="combo" dx="16" fmlaLink="$C$56" fmlaRange="$N$6:$N$10" sel="1" val="0"/>
</file>

<file path=xl/ctrlProps/ctrlProp28.xml><?xml version="1.0" encoding="utf-8"?>
<formControlPr xmlns="http://schemas.microsoft.com/office/spreadsheetml/2009/9/main" objectType="Drop" dropStyle="combo" dx="16" fmlaLink="#REF!" fmlaRange="$N$6:$N$9" sel="0" val="0"/>
</file>

<file path=xl/ctrlProps/ctrlProp280.xml><?xml version="1.0" encoding="utf-8"?>
<formControlPr xmlns="http://schemas.microsoft.com/office/spreadsheetml/2009/9/main" objectType="Drop" dropStyle="combo" dx="16" fmlaLink="$C$59" fmlaRange="$N$6:$N$10" sel="1" val="0"/>
</file>

<file path=xl/ctrlProps/ctrlProp281.xml><?xml version="1.0" encoding="utf-8"?>
<formControlPr xmlns="http://schemas.microsoft.com/office/spreadsheetml/2009/9/main" objectType="Drop" dropStyle="combo" dx="16" fmlaLink="$C$62" fmlaRange="$N$6:$N$10" sel="1" val="0"/>
</file>

<file path=xl/ctrlProps/ctrlProp282.xml><?xml version="1.0" encoding="utf-8"?>
<formControlPr xmlns="http://schemas.microsoft.com/office/spreadsheetml/2009/9/main" objectType="Drop" dropStyle="combo" dx="16" fmlaLink="$C$65" fmlaRange="$N$6:$N$10" sel="1" val="0"/>
</file>

<file path=xl/ctrlProps/ctrlProp283.xml><?xml version="1.0" encoding="utf-8"?>
<formControlPr xmlns="http://schemas.microsoft.com/office/spreadsheetml/2009/9/main" objectType="Drop" dropStyle="combo" dx="16" fmlaLink="$C$68" fmlaRange="$N$6:$N$10" sel="1" val="0"/>
</file>

<file path=xl/ctrlProps/ctrlProp284.xml><?xml version="1.0" encoding="utf-8"?>
<formControlPr xmlns="http://schemas.microsoft.com/office/spreadsheetml/2009/9/main" objectType="Drop" dropStyle="combo" dx="16" fmlaLink="$C$71" fmlaRange="$N$6:$N$10" sel="1" val="0"/>
</file>

<file path=xl/ctrlProps/ctrlProp285.xml><?xml version="1.0" encoding="utf-8"?>
<formControlPr xmlns="http://schemas.microsoft.com/office/spreadsheetml/2009/9/main" objectType="Drop" dropStyle="combo" dx="16" fmlaLink="$C$74" fmlaRange="$N$6:$N$10" sel="1" val="0"/>
</file>

<file path=xl/ctrlProps/ctrlProp286.xml><?xml version="1.0" encoding="utf-8"?>
<formControlPr xmlns="http://schemas.microsoft.com/office/spreadsheetml/2009/9/main" objectType="Drop" dropStyle="combo" dx="16" fmlaLink="$C$77" fmlaRange="$N$6:$N$10" sel="1" val="0"/>
</file>

<file path=xl/ctrlProps/ctrlProp287.xml><?xml version="1.0" encoding="utf-8"?>
<formControlPr xmlns="http://schemas.microsoft.com/office/spreadsheetml/2009/9/main" objectType="Drop" dropStyle="combo" dx="16" fmlaLink="$C$80" fmlaRange="$N$6:$N$10" sel="1" val="0"/>
</file>

<file path=xl/ctrlProps/ctrlProp288.xml><?xml version="1.0" encoding="utf-8"?>
<formControlPr xmlns="http://schemas.microsoft.com/office/spreadsheetml/2009/9/main" objectType="Drop" dropStyle="combo" dx="16" fmlaLink="$C$83" fmlaRange="$N$6:$N$10" sel="1" val="0"/>
</file>

<file path=xl/ctrlProps/ctrlProp289.xml><?xml version="1.0" encoding="utf-8"?>
<formControlPr xmlns="http://schemas.microsoft.com/office/spreadsheetml/2009/9/main" objectType="Drop" dropStyle="combo" dx="16" fmlaLink="$C$86" fmlaRange="$N$6:$N$10" sel="1" val="0"/>
</file>

<file path=xl/ctrlProps/ctrlProp29.xml><?xml version="1.0" encoding="utf-8"?>
<formControlPr xmlns="http://schemas.microsoft.com/office/spreadsheetml/2009/9/main" objectType="Drop" dropStyle="combo" dx="16" fmlaLink="#REF!" fmlaRange="$O$6:$O$9" sel="4" val="0"/>
</file>

<file path=xl/ctrlProps/ctrlProp290.xml><?xml version="1.0" encoding="utf-8"?>
<formControlPr xmlns="http://schemas.microsoft.com/office/spreadsheetml/2009/9/main" objectType="Drop" dropStyle="combo" dx="16" fmlaLink="$C$89" fmlaRange="$N$6:$N$10" sel="1" val="0"/>
</file>

<file path=xl/ctrlProps/ctrlProp291.xml><?xml version="1.0" encoding="utf-8"?>
<formControlPr xmlns="http://schemas.microsoft.com/office/spreadsheetml/2009/9/main" objectType="Drop" dropStyle="combo" dx="16" fmlaLink="$C$92" fmlaRange="$N$6:$N$10" sel="1" val="0"/>
</file>

<file path=xl/ctrlProps/ctrlProp292.xml><?xml version="1.0" encoding="utf-8"?>
<formControlPr xmlns="http://schemas.microsoft.com/office/spreadsheetml/2009/9/main" objectType="Drop" dropStyle="combo" dx="16" fmlaLink="$C$95" fmlaRange="$N$6:$N$10" sel="1" val="0"/>
</file>

<file path=xl/ctrlProps/ctrlProp293.xml><?xml version="1.0" encoding="utf-8"?>
<formControlPr xmlns="http://schemas.microsoft.com/office/spreadsheetml/2009/9/main" objectType="Drop" dropStyle="combo" dx="16" fmlaLink="$C$98" fmlaRange="$N$6:$N$10" sel="1" val="0"/>
</file>

<file path=xl/ctrlProps/ctrlProp294.xml><?xml version="1.0" encoding="utf-8"?>
<formControlPr xmlns="http://schemas.microsoft.com/office/spreadsheetml/2009/9/main" objectType="Drop" dropStyle="combo" dx="16" fmlaLink="$C$101" fmlaRange="$N$6:$N$10" sel="1" val="0"/>
</file>

<file path=xl/ctrlProps/ctrlProp295.xml><?xml version="1.0" encoding="utf-8"?>
<formControlPr xmlns="http://schemas.microsoft.com/office/spreadsheetml/2009/9/main" objectType="Drop" dropStyle="combo" dx="16" fmlaLink="$C$104" fmlaRange="$N$6:$N$10" sel="1" val="0"/>
</file>

<file path=xl/ctrlProps/ctrlProp296.xml><?xml version="1.0" encoding="utf-8"?>
<formControlPr xmlns="http://schemas.microsoft.com/office/spreadsheetml/2009/9/main" objectType="Drop" dropStyle="combo" dx="16" fmlaLink="$C$107" fmlaRange="$N$6:$N$10" sel="1" val="0"/>
</file>

<file path=xl/ctrlProps/ctrlProp297.xml><?xml version="1.0" encoding="utf-8"?>
<formControlPr xmlns="http://schemas.microsoft.com/office/spreadsheetml/2009/9/main" objectType="Drop" dropStyle="combo" dx="16" fmlaLink="$C$110" fmlaRange="$N$6:$N$10" sel="1" val="0"/>
</file>

<file path=xl/ctrlProps/ctrlProp298.xml><?xml version="1.0" encoding="utf-8"?>
<formControlPr xmlns="http://schemas.microsoft.com/office/spreadsheetml/2009/9/main" objectType="Drop" dropStyle="combo" dx="16" fmlaLink="$C$113" fmlaRange="$N$6:$N$10" sel="1" val="0"/>
</file>

<file path=xl/ctrlProps/ctrlProp299.xml><?xml version="1.0" encoding="utf-8"?>
<formControlPr xmlns="http://schemas.microsoft.com/office/spreadsheetml/2009/9/main" objectType="Drop" dropStyle="combo" dx="16" fmlaLink="$C$116" fmlaRange="$N$6:$N$10" sel="1" val="0"/>
</file>

<file path=xl/ctrlProps/ctrlProp3.xml><?xml version="1.0" encoding="utf-8"?>
<formControlPr xmlns="http://schemas.microsoft.com/office/spreadsheetml/2009/9/main" objectType="Drop" dropStyle="combo" dx="16" fmlaLink="#REF!" fmlaRange="#REF!" sel="0" val="0"/>
</file>

<file path=xl/ctrlProps/ctrlProp30.xml><?xml version="1.0" encoding="utf-8"?>
<formControlPr xmlns="http://schemas.microsoft.com/office/spreadsheetml/2009/9/main" objectType="Drop" dropStyle="combo" dx="16" fmlaLink="#REF!" fmlaRange="$N$6:$N$9" sel="2" val="0"/>
</file>

<file path=xl/ctrlProps/ctrlProp300.xml><?xml version="1.0" encoding="utf-8"?>
<formControlPr xmlns="http://schemas.microsoft.com/office/spreadsheetml/2009/9/main" objectType="Drop" dropStyle="combo" dx="16" fmlaLink="$C$119" fmlaRange="$N$6:$N$10" sel="1" val="0"/>
</file>

<file path=xl/ctrlProps/ctrlProp301.xml><?xml version="1.0" encoding="utf-8"?>
<formControlPr xmlns="http://schemas.microsoft.com/office/spreadsheetml/2009/9/main" objectType="Drop" dropStyle="combo" dx="16" fmlaLink="$C$122" fmlaRange="$N$6:$N$10" sel="1" val="0"/>
</file>

<file path=xl/ctrlProps/ctrlProp302.xml><?xml version="1.0" encoding="utf-8"?>
<formControlPr xmlns="http://schemas.microsoft.com/office/spreadsheetml/2009/9/main" objectType="Drop" dropStyle="combo" dx="16" fmlaLink="$C$125" fmlaRange="$N$6:$N$10" sel="1" val="0"/>
</file>

<file path=xl/ctrlProps/ctrlProp303.xml><?xml version="1.0" encoding="utf-8"?>
<formControlPr xmlns="http://schemas.microsoft.com/office/spreadsheetml/2009/9/main" objectType="Drop" dropStyle="combo" dx="16" fmlaLink="$C$128" fmlaRange="$N$6:$N$10" sel="1" val="0"/>
</file>

<file path=xl/ctrlProps/ctrlProp304.xml><?xml version="1.0" encoding="utf-8"?>
<formControlPr xmlns="http://schemas.microsoft.com/office/spreadsheetml/2009/9/main" objectType="Drop" dropStyle="combo" dx="16" fmlaLink="$C$131" fmlaRange="$N$6:$N$10" sel="1" val="0"/>
</file>

<file path=xl/ctrlProps/ctrlProp305.xml><?xml version="1.0" encoding="utf-8"?>
<formControlPr xmlns="http://schemas.microsoft.com/office/spreadsheetml/2009/9/main" objectType="Drop" dropStyle="combo" dx="16" fmlaLink="$C$134" fmlaRange="$N$6:$N$10" sel="1" val="0"/>
</file>

<file path=xl/ctrlProps/ctrlProp306.xml><?xml version="1.0" encoding="utf-8"?>
<formControlPr xmlns="http://schemas.microsoft.com/office/spreadsheetml/2009/9/main" objectType="Drop" dropStyle="combo" dx="16" fmlaLink="$C$137" fmlaRange="$N$6:$N$10" sel="1" val="0"/>
</file>

<file path=xl/ctrlProps/ctrlProp307.xml><?xml version="1.0" encoding="utf-8"?>
<formControlPr xmlns="http://schemas.microsoft.com/office/spreadsheetml/2009/9/main" objectType="Drop" dropStyle="combo" dx="16" fmlaLink="$C$140" fmlaRange="$N$6:$N$10" sel="1" val="0"/>
</file>

<file path=xl/ctrlProps/ctrlProp308.xml><?xml version="1.0" encoding="utf-8"?>
<formControlPr xmlns="http://schemas.microsoft.com/office/spreadsheetml/2009/9/main" objectType="Drop" dropStyle="combo" dx="16" fmlaLink="$C$143" fmlaRange="$N$6:$N$10" sel="1" val="0"/>
</file>

<file path=xl/ctrlProps/ctrlProp309.xml><?xml version="1.0" encoding="utf-8"?>
<formControlPr xmlns="http://schemas.microsoft.com/office/spreadsheetml/2009/9/main" objectType="Drop" dropStyle="combo" dx="16" fmlaLink="$C$146" fmlaRange="$N$6:$N$10" sel="1" val="0"/>
</file>

<file path=xl/ctrlProps/ctrlProp31.xml><?xml version="1.0" encoding="utf-8"?>
<formControlPr xmlns="http://schemas.microsoft.com/office/spreadsheetml/2009/9/main" objectType="Drop" dropStyle="combo" dx="16" fmlaLink="#REF!" fmlaRange="$O$6:$O$9" sel="4" val="0"/>
</file>

<file path=xl/ctrlProps/ctrlProp310.xml><?xml version="1.0" encoding="utf-8"?>
<formControlPr xmlns="http://schemas.microsoft.com/office/spreadsheetml/2009/9/main" objectType="Drop" dropStyle="combo" dx="16" fmlaLink="$C$149" fmlaRange="$N$6:$N$10" sel="1" val="0"/>
</file>

<file path=xl/ctrlProps/ctrlProp311.xml><?xml version="1.0" encoding="utf-8"?>
<formControlPr xmlns="http://schemas.microsoft.com/office/spreadsheetml/2009/9/main" objectType="Drop" dropStyle="combo" dx="16" fmlaLink="$C$152" fmlaRange="$N$6:$N$10" sel="1" val="0"/>
</file>

<file path=xl/ctrlProps/ctrlProp312.xml><?xml version="1.0" encoding="utf-8"?>
<formControlPr xmlns="http://schemas.microsoft.com/office/spreadsheetml/2009/9/main" objectType="Drop" dropStyle="combo" dx="16" fmlaLink="$C$155" fmlaRange="$N$6:$N$10" sel="1" val="0"/>
</file>

<file path=xl/ctrlProps/ctrlProp313.xml><?xml version="1.0" encoding="utf-8"?>
<formControlPr xmlns="http://schemas.microsoft.com/office/spreadsheetml/2009/9/main" objectType="Drop" dropStyle="combo" dx="16" fmlaLink="$C$158" fmlaRange="$N$6:$N$10" sel="1" val="0"/>
</file>

<file path=xl/ctrlProps/ctrlProp314.xml><?xml version="1.0" encoding="utf-8"?>
<formControlPr xmlns="http://schemas.microsoft.com/office/spreadsheetml/2009/9/main" objectType="Drop" dropStyle="combo" dx="16" fmlaLink="$C$161" fmlaRange="$N$6:$N$10" sel="1" val="0"/>
</file>

<file path=xl/ctrlProps/ctrlProp315.xml><?xml version="1.0" encoding="utf-8"?>
<formControlPr xmlns="http://schemas.microsoft.com/office/spreadsheetml/2009/9/main" objectType="Drop" dropStyle="combo" dx="16" fmlaLink="#REF!" fmlaRange="$O$6:$O$9" sel="0" val="0"/>
</file>

<file path=xl/ctrlProps/ctrlProp316.xml><?xml version="1.0" encoding="utf-8"?>
<formControlPr xmlns="http://schemas.microsoft.com/office/spreadsheetml/2009/9/main" objectType="Drop" dropStyle="combo" dx="16" fmlaLink="#REF!" fmlaRange="#REF!" sel="0" val="0"/>
</file>

<file path=xl/ctrlProps/ctrlProp317.xml><?xml version="1.0" encoding="utf-8"?>
<formControlPr xmlns="http://schemas.microsoft.com/office/spreadsheetml/2009/9/main" objectType="Drop" dropStyle="combo" dx="16" fmlaLink="#REF!" fmlaRange="#REF!" sel="0" val="0"/>
</file>

<file path=xl/ctrlProps/ctrlProp318.xml><?xml version="1.0" encoding="utf-8"?>
<formControlPr xmlns="http://schemas.microsoft.com/office/spreadsheetml/2009/9/main" objectType="Drop" dropStyle="combo" dx="16" fmlaLink="#REF!" fmlaRange="#REF!" sel="0" val="0"/>
</file>

<file path=xl/ctrlProps/ctrlProp319.xml><?xml version="1.0" encoding="utf-8"?>
<formControlPr xmlns="http://schemas.microsoft.com/office/spreadsheetml/2009/9/main" objectType="Drop" dropStyle="combo" dx="16" fmlaLink="#REF!" fmlaRange="#REF!" sel="0" val="0"/>
</file>

<file path=xl/ctrlProps/ctrlProp32.xml><?xml version="1.0" encoding="utf-8"?>
<formControlPr xmlns="http://schemas.microsoft.com/office/spreadsheetml/2009/9/main" objectType="Drop" dropStyle="combo" dx="16" fmlaLink="#REF!" fmlaRange="$N$6:$N$9" sel="2" val="0"/>
</file>

<file path=xl/ctrlProps/ctrlProp320.xml><?xml version="1.0" encoding="utf-8"?>
<formControlPr xmlns="http://schemas.microsoft.com/office/spreadsheetml/2009/9/main" objectType="Drop" dropStyle="combo" dx="16" fmlaLink="#REF!" fmlaRange="#REF!" sel="0" val="0"/>
</file>

<file path=xl/ctrlProps/ctrlProp321.xml><?xml version="1.0" encoding="utf-8"?>
<formControlPr xmlns="http://schemas.microsoft.com/office/spreadsheetml/2009/9/main" objectType="Drop" dropStyle="combo" dx="16" fmlaLink="#REF!" fmlaRange="#REF!" sel="0" val="0"/>
</file>

<file path=xl/ctrlProps/ctrlProp322.xml><?xml version="1.0" encoding="utf-8"?>
<formControlPr xmlns="http://schemas.microsoft.com/office/spreadsheetml/2009/9/main" objectType="Drop" dropStyle="combo" dx="16" fmlaLink="#REF!" fmlaRange="#REF!" sel="0" val="0"/>
</file>

<file path=xl/ctrlProps/ctrlProp323.xml><?xml version="1.0" encoding="utf-8"?>
<formControlPr xmlns="http://schemas.microsoft.com/office/spreadsheetml/2009/9/main" objectType="Drop" dropStyle="combo" dx="16" fmlaLink="#REF!" fmlaRange="#REF!" sel="0" val="0"/>
</file>

<file path=xl/ctrlProps/ctrlProp324.xml><?xml version="1.0" encoding="utf-8"?>
<formControlPr xmlns="http://schemas.microsoft.com/office/spreadsheetml/2009/9/main" objectType="Drop" dropStyle="combo" dx="16" fmlaLink="#REF!" fmlaRange="$N$6:$N$9" sel="2" val="0"/>
</file>

<file path=xl/ctrlProps/ctrlProp325.xml><?xml version="1.0" encoding="utf-8"?>
<formControlPr xmlns="http://schemas.microsoft.com/office/spreadsheetml/2009/9/main" objectType="Drop" dropStyle="combo" dx="16" fmlaLink="#REF!" fmlaRange="$N$6:$N$9" sel="2" val="0"/>
</file>

<file path=xl/ctrlProps/ctrlProp326.xml><?xml version="1.0" encoding="utf-8"?>
<formControlPr xmlns="http://schemas.microsoft.com/office/spreadsheetml/2009/9/main" objectType="Drop" dropStyle="combo" dx="16" fmlaLink="#REF!" fmlaRange="#REF!" sel="0" val="0"/>
</file>

<file path=xl/ctrlProps/ctrlProp327.xml><?xml version="1.0" encoding="utf-8"?>
<formControlPr xmlns="http://schemas.microsoft.com/office/spreadsheetml/2009/9/main" objectType="Drop" dropStyle="combo" dx="16" fmlaLink="#REF!" fmlaRange="$N$6:$N$9" sel="2" val="0"/>
</file>

<file path=xl/ctrlProps/ctrlProp328.xml><?xml version="1.0" encoding="utf-8"?>
<formControlPr xmlns="http://schemas.microsoft.com/office/spreadsheetml/2009/9/main" objectType="Drop" dropStyle="combo" dx="16" fmlaLink="#REF!" fmlaRange="$N$6:$N$9" sel="3" val="0"/>
</file>

<file path=xl/ctrlProps/ctrlProp329.xml><?xml version="1.0" encoding="utf-8"?>
<formControlPr xmlns="http://schemas.microsoft.com/office/spreadsheetml/2009/9/main" objectType="Drop" dropStyle="combo" dx="16" fmlaLink="#REF!" fmlaRange="$N$6:$N$9" sel="2" val="0"/>
</file>

<file path=xl/ctrlProps/ctrlProp33.xml><?xml version="1.0" encoding="utf-8"?>
<formControlPr xmlns="http://schemas.microsoft.com/office/spreadsheetml/2009/9/main" objectType="Drop" dropStyle="combo" dx="16" fmlaLink="#REF!" fmlaRange="$O$6:$O$9" sel="4" val="0"/>
</file>

<file path=xl/ctrlProps/ctrlProp330.xml><?xml version="1.0" encoding="utf-8"?>
<formControlPr xmlns="http://schemas.microsoft.com/office/spreadsheetml/2009/9/main" objectType="Drop" dropStyle="combo" dx="16" fmlaLink="#REF!" fmlaRange="$N$6:$N$9" sel="4" val="0"/>
</file>

<file path=xl/ctrlProps/ctrlProp331.xml><?xml version="1.0" encoding="utf-8"?>
<formControlPr xmlns="http://schemas.microsoft.com/office/spreadsheetml/2009/9/main" objectType="Drop" dropStyle="combo" dx="16" fmlaLink="#REF!" fmlaRange="$N$6:$N$9" sel="2" val="0"/>
</file>

<file path=xl/ctrlProps/ctrlProp332.xml><?xml version="1.0" encoding="utf-8"?>
<formControlPr xmlns="http://schemas.microsoft.com/office/spreadsheetml/2009/9/main" objectType="Drop" dropStyle="combo" dx="16" fmlaLink="#REF!" fmlaRange="$N$6:$N$9" sel="0" val="0"/>
</file>

<file path=xl/ctrlProps/ctrlProp333.xml><?xml version="1.0" encoding="utf-8"?>
<formControlPr xmlns="http://schemas.microsoft.com/office/spreadsheetml/2009/9/main" objectType="Drop" dropStyle="combo" dx="16" fmlaLink="#REF!" fmlaRange="$O$6:$O$9" sel="0" val="0"/>
</file>

<file path=xl/ctrlProps/ctrlProp334.xml><?xml version="1.0" encoding="utf-8"?>
<formControlPr xmlns="http://schemas.microsoft.com/office/spreadsheetml/2009/9/main" objectType="Drop" dropStyle="combo" dx="16" fmlaLink="#REF!" fmlaRange="$N$6:$N$9" sel="0" val="0"/>
</file>

<file path=xl/ctrlProps/ctrlProp335.xml><?xml version="1.0" encoding="utf-8"?>
<formControlPr xmlns="http://schemas.microsoft.com/office/spreadsheetml/2009/9/main" objectType="Drop" dropStyle="combo" dx="16" fmlaLink="#REF!" fmlaRange="$O$6:$O$9" sel="0" val="0"/>
</file>

<file path=xl/ctrlProps/ctrlProp336.xml><?xml version="1.0" encoding="utf-8"?>
<formControlPr xmlns="http://schemas.microsoft.com/office/spreadsheetml/2009/9/main" objectType="Drop" dropStyle="combo" dx="16" fmlaLink="#REF!" fmlaRange="$N$6:$N$9" sel="0" val="0"/>
</file>

<file path=xl/ctrlProps/ctrlProp337.xml><?xml version="1.0" encoding="utf-8"?>
<formControlPr xmlns="http://schemas.microsoft.com/office/spreadsheetml/2009/9/main" objectType="Drop" dropStyle="combo" dx="16" fmlaLink="#REF!" fmlaRange="$O$6:$O$9" sel="3" val="0"/>
</file>

<file path=xl/ctrlProps/ctrlProp338.xml><?xml version="1.0" encoding="utf-8"?>
<formControlPr xmlns="http://schemas.microsoft.com/office/spreadsheetml/2009/9/main" objectType="Drop" dropStyle="combo" dx="16" fmlaLink="#REF!" fmlaRange="$N$6:$N$9" sel="0" val="0"/>
</file>

<file path=xl/ctrlProps/ctrlProp339.xml><?xml version="1.0" encoding="utf-8"?>
<formControlPr xmlns="http://schemas.microsoft.com/office/spreadsheetml/2009/9/main" objectType="Drop" dropStyle="combo" dx="16" fmlaLink="#REF!" fmlaRange="$O$6:$O$9" sel="4" val="0"/>
</file>

<file path=xl/ctrlProps/ctrlProp34.xml><?xml version="1.0" encoding="utf-8"?>
<formControlPr xmlns="http://schemas.microsoft.com/office/spreadsheetml/2009/9/main" objectType="Drop" dropStyle="combo" dx="16" fmlaLink="#REF!" fmlaRange="$N$6:$N$9" sel="2" val="0"/>
</file>

<file path=xl/ctrlProps/ctrlProp340.xml><?xml version="1.0" encoding="utf-8"?>
<formControlPr xmlns="http://schemas.microsoft.com/office/spreadsheetml/2009/9/main" objectType="Drop" dropStyle="combo" dx="16" fmlaLink="#REF!" fmlaRange="$N$6:$N$9" sel="2" val="0"/>
</file>

<file path=xl/ctrlProps/ctrlProp341.xml><?xml version="1.0" encoding="utf-8"?>
<formControlPr xmlns="http://schemas.microsoft.com/office/spreadsheetml/2009/9/main" objectType="Drop" dropStyle="combo" dx="16" fmlaLink="#REF!" fmlaRange="$O$6:$O$9" sel="0" val="0"/>
</file>

<file path=xl/ctrlProps/ctrlProp342.xml><?xml version="1.0" encoding="utf-8"?>
<formControlPr xmlns="http://schemas.microsoft.com/office/spreadsheetml/2009/9/main" objectType="Drop" dropStyle="combo" dx="16" fmlaLink="#REF!" fmlaRange="$N$6:$N$9" sel="0" val="0"/>
</file>

<file path=xl/ctrlProps/ctrlProp343.xml><?xml version="1.0" encoding="utf-8"?>
<formControlPr xmlns="http://schemas.microsoft.com/office/spreadsheetml/2009/9/main" objectType="Drop" dropStyle="combo" dx="16" fmlaLink="#REF!" fmlaRange="$O$6:$O$9" sel="4" val="0"/>
</file>

<file path=xl/ctrlProps/ctrlProp344.xml><?xml version="1.0" encoding="utf-8"?>
<formControlPr xmlns="http://schemas.microsoft.com/office/spreadsheetml/2009/9/main" objectType="Drop" dropStyle="combo" dx="16" fmlaLink="#REF!" fmlaRange="$N$6:$N$9" sel="2" val="0"/>
</file>

<file path=xl/ctrlProps/ctrlProp345.xml><?xml version="1.0" encoding="utf-8"?>
<formControlPr xmlns="http://schemas.microsoft.com/office/spreadsheetml/2009/9/main" objectType="Drop" dropStyle="combo" dx="16" fmlaLink="#REF!" fmlaRange="$O$6:$O$9" sel="4" val="0"/>
</file>

<file path=xl/ctrlProps/ctrlProp346.xml><?xml version="1.0" encoding="utf-8"?>
<formControlPr xmlns="http://schemas.microsoft.com/office/spreadsheetml/2009/9/main" objectType="Drop" dropStyle="combo" dx="16" fmlaLink="#REF!" fmlaRange="$N$6:$N$9" sel="2" val="0"/>
</file>

<file path=xl/ctrlProps/ctrlProp347.xml><?xml version="1.0" encoding="utf-8"?>
<formControlPr xmlns="http://schemas.microsoft.com/office/spreadsheetml/2009/9/main" objectType="Drop" dropStyle="combo" dx="16" fmlaLink="#REF!" fmlaRange="$O$6:$O$9" sel="4" val="0"/>
</file>

<file path=xl/ctrlProps/ctrlProp348.xml><?xml version="1.0" encoding="utf-8"?>
<formControlPr xmlns="http://schemas.microsoft.com/office/spreadsheetml/2009/9/main" objectType="Drop" dropStyle="combo" dx="16" fmlaLink="#REF!" fmlaRange="$N$6:$N$9" sel="2" val="0"/>
</file>

<file path=xl/ctrlProps/ctrlProp349.xml><?xml version="1.0" encoding="utf-8"?>
<formControlPr xmlns="http://schemas.microsoft.com/office/spreadsheetml/2009/9/main" objectType="Drop" dropStyle="combo" dx="16" fmlaLink="#REF!" fmlaRange="$O$6:$O$9" sel="4" val="0"/>
</file>

<file path=xl/ctrlProps/ctrlProp35.xml><?xml version="1.0" encoding="utf-8"?>
<formControlPr xmlns="http://schemas.microsoft.com/office/spreadsheetml/2009/9/main" objectType="Drop" dropStyle="combo" dx="16" fmlaLink="#REF!" fmlaRange="$O$6:$O$9" sel="4" val="0"/>
</file>

<file path=xl/ctrlProps/ctrlProp350.xml><?xml version="1.0" encoding="utf-8"?>
<formControlPr xmlns="http://schemas.microsoft.com/office/spreadsheetml/2009/9/main" objectType="Drop" dropStyle="combo" dx="16" fmlaLink="#REF!" fmlaRange="$N$6:$N$9" sel="2" val="0"/>
</file>

<file path=xl/ctrlProps/ctrlProp351.xml><?xml version="1.0" encoding="utf-8"?>
<formControlPr xmlns="http://schemas.microsoft.com/office/spreadsheetml/2009/9/main" objectType="Drop" dropStyle="combo" dx="16" fmlaLink="#REF!" fmlaRange="$O$6:$O$9" sel="3" val="0"/>
</file>

<file path=xl/ctrlProps/ctrlProp352.xml><?xml version="1.0" encoding="utf-8"?>
<formControlPr xmlns="http://schemas.microsoft.com/office/spreadsheetml/2009/9/main" objectType="Drop" dropStyle="combo" dx="16" fmlaLink="#REF!" fmlaRange="$N$6:$N$9" sel="0" val="0"/>
</file>

<file path=xl/ctrlProps/ctrlProp353.xml><?xml version="1.0" encoding="utf-8"?>
<formControlPr xmlns="http://schemas.microsoft.com/office/spreadsheetml/2009/9/main" objectType="Drop" dropStyle="combo" dx="16" fmlaLink="#REF!" fmlaRange="$O$6:$O$9" sel="3" val="0"/>
</file>

<file path=xl/ctrlProps/ctrlProp354.xml><?xml version="1.0" encoding="utf-8"?>
<formControlPr xmlns="http://schemas.microsoft.com/office/spreadsheetml/2009/9/main" objectType="Drop" dropStyle="combo" dx="16" fmlaLink="#REF!" fmlaRange="$N$6:$N$9" sel="0" val="0"/>
</file>

<file path=xl/ctrlProps/ctrlProp355.xml><?xml version="1.0" encoding="utf-8"?>
<formControlPr xmlns="http://schemas.microsoft.com/office/spreadsheetml/2009/9/main" objectType="Drop" dropStyle="combo" dx="16" fmlaLink="#REF!" fmlaRange="$O$6:$O$9" sel="3" val="0"/>
</file>

<file path=xl/ctrlProps/ctrlProp356.xml><?xml version="1.0" encoding="utf-8"?>
<formControlPr xmlns="http://schemas.microsoft.com/office/spreadsheetml/2009/9/main" objectType="Drop" dropStyle="combo" dx="16" fmlaLink="#REF!" fmlaRange="$N$6:$N$9" sel="0" val="0"/>
</file>

<file path=xl/ctrlProps/ctrlProp357.xml><?xml version="1.0" encoding="utf-8"?>
<formControlPr xmlns="http://schemas.microsoft.com/office/spreadsheetml/2009/9/main" objectType="Drop" dropStyle="combo" dx="16" fmlaLink="#REF!" fmlaRange="$O$6:$O$9" sel="3" val="0"/>
</file>

<file path=xl/ctrlProps/ctrlProp358.xml><?xml version="1.0" encoding="utf-8"?>
<formControlPr xmlns="http://schemas.microsoft.com/office/spreadsheetml/2009/9/main" objectType="Drop" dropStyle="combo" dx="16" fmlaLink="#REF!" fmlaRange="$N$6:$N$9" sel="0" val="0"/>
</file>

<file path=xl/ctrlProps/ctrlProp359.xml><?xml version="1.0" encoding="utf-8"?>
<formControlPr xmlns="http://schemas.microsoft.com/office/spreadsheetml/2009/9/main" objectType="Drop" dropStyle="combo" dx="16" fmlaLink="#REF!" fmlaRange="$O$6:$O$9" sel="0" val="0"/>
</file>

<file path=xl/ctrlProps/ctrlProp36.xml><?xml version="1.0" encoding="utf-8"?>
<formControlPr xmlns="http://schemas.microsoft.com/office/spreadsheetml/2009/9/main" objectType="Drop" dropStyle="combo" dx="16" fmlaLink="#REF!" fmlaRange="$N$6:$N$9" sel="2" val="0"/>
</file>

<file path=xl/ctrlProps/ctrlProp360.xml><?xml version="1.0" encoding="utf-8"?>
<formControlPr xmlns="http://schemas.microsoft.com/office/spreadsheetml/2009/9/main" objectType="Drop" dropStyle="combo" dx="16" fmlaLink="#REF!" fmlaRange="$N$6:$N$9" sel="0" val="0"/>
</file>

<file path=xl/ctrlProps/ctrlProp361.xml><?xml version="1.0" encoding="utf-8"?>
<formControlPr xmlns="http://schemas.microsoft.com/office/spreadsheetml/2009/9/main" objectType="Drop" dropStyle="combo" dx="16" fmlaLink="#REF!" fmlaRange="$O$6:$O$9" sel="0" val="0"/>
</file>

<file path=xl/ctrlProps/ctrlProp362.xml><?xml version="1.0" encoding="utf-8"?>
<formControlPr xmlns="http://schemas.microsoft.com/office/spreadsheetml/2009/9/main" objectType="Drop" dropStyle="combo" dx="16" fmlaLink="#REF!" fmlaRange="$N$6:$N$9" sel="0" val="0"/>
</file>

<file path=xl/ctrlProps/ctrlProp363.xml><?xml version="1.0" encoding="utf-8"?>
<formControlPr xmlns="http://schemas.microsoft.com/office/spreadsheetml/2009/9/main" objectType="Drop" dropStyle="combo" dx="16" fmlaLink="#REF!" fmlaRange="$O$6:$O$9" sel="0" val="0"/>
</file>

<file path=xl/ctrlProps/ctrlProp364.xml><?xml version="1.0" encoding="utf-8"?>
<formControlPr xmlns="http://schemas.microsoft.com/office/spreadsheetml/2009/9/main" objectType="Drop" dropStyle="combo" dx="16" fmlaLink="#REF!" fmlaRange="$N$6:$N$9" sel="0" val="0"/>
</file>

<file path=xl/ctrlProps/ctrlProp365.xml><?xml version="1.0" encoding="utf-8"?>
<formControlPr xmlns="http://schemas.microsoft.com/office/spreadsheetml/2009/9/main" objectType="Drop" dropStyle="combo" dx="16" fmlaLink="#REF!" fmlaRange="$O$6:$O$9" sel="3" val="0"/>
</file>

<file path=xl/ctrlProps/ctrlProp366.xml><?xml version="1.0" encoding="utf-8"?>
<formControlPr xmlns="http://schemas.microsoft.com/office/spreadsheetml/2009/9/main" objectType="Drop" dropStyle="combo" dx="16" fmlaLink="#REF!" fmlaRange="$N$6:$N$9" sel="0" val="0"/>
</file>

<file path=xl/ctrlProps/ctrlProp367.xml><?xml version="1.0" encoding="utf-8"?>
<formControlPr xmlns="http://schemas.microsoft.com/office/spreadsheetml/2009/9/main" objectType="Drop" dropStyle="combo" dx="16" fmlaLink="#REF!" fmlaRange="$O$6:$O$9" sel="0" val="0"/>
</file>

<file path=xl/ctrlProps/ctrlProp368.xml><?xml version="1.0" encoding="utf-8"?>
<formControlPr xmlns="http://schemas.microsoft.com/office/spreadsheetml/2009/9/main" objectType="Drop" dropStyle="combo" dx="16" fmlaLink="#REF!" fmlaRange="$N$6:$N$9" sel="0" val="0"/>
</file>

<file path=xl/ctrlProps/ctrlProp369.xml><?xml version="1.0" encoding="utf-8"?>
<formControlPr xmlns="http://schemas.microsoft.com/office/spreadsheetml/2009/9/main" objectType="Drop" dropStyle="combo" dx="16" fmlaLink="#REF!" fmlaRange="$O$6:$O$9" sel="0" val="0"/>
</file>

<file path=xl/ctrlProps/ctrlProp37.xml><?xml version="1.0" encoding="utf-8"?>
<formControlPr xmlns="http://schemas.microsoft.com/office/spreadsheetml/2009/9/main" objectType="Drop" dropStyle="combo" dx="16" fmlaLink="#REF!" fmlaRange="$O$6:$O$9" sel="3" val="0"/>
</file>

<file path=xl/ctrlProps/ctrlProp370.xml><?xml version="1.0" encoding="utf-8"?>
<formControlPr xmlns="http://schemas.microsoft.com/office/spreadsheetml/2009/9/main" objectType="Drop" dropStyle="combo" dx="16" fmlaLink="#REF!" fmlaRange="$N$6:$N$9" sel="0" val="0"/>
</file>

<file path=xl/ctrlProps/ctrlProp371.xml><?xml version="1.0" encoding="utf-8"?>
<formControlPr xmlns="http://schemas.microsoft.com/office/spreadsheetml/2009/9/main" objectType="Drop" dropStyle="combo" dx="16" fmlaLink="#REF!" fmlaRange="$O$6:$O$9" sel="3" val="0"/>
</file>

<file path=xl/ctrlProps/ctrlProp372.xml><?xml version="1.0" encoding="utf-8"?>
<formControlPr xmlns="http://schemas.microsoft.com/office/spreadsheetml/2009/9/main" objectType="Drop" dropStyle="combo" dx="16" fmlaLink="#REF!" fmlaRange="$N$6:$N$9" sel="0" val="0"/>
</file>

<file path=xl/ctrlProps/ctrlProp373.xml><?xml version="1.0" encoding="utf-8"?>
<formControlPr xmlns="http://schemas.microsoft.com/office/spreadsheetml/2009/9/main" objectType="Drop" dropStyle="combo" dx="16" fmlaLink="#REF!" fmlaRange="$O$6:$O$9" sel="0" val="0"/>
</file>

<file path=xl/ctrlProps/ctrlProp374.xml><?xml version="1.0" encoding="utf-8"?>
<formControlPr xmlns="http://schemas.microsoft.com/office/spreadsheetml/2009/9/main" objectType="Drop" dropStyle="combo" dx="16" fmlaLink="#REF!" fmlaRange="$N$6:$N$9" sel="0" val="0"/>
</file>

<file path=xl/ctrlProps/ctrlProp375.xml><?xml version="1.0" encoding="utf-8"?>
<formControlPr xmlns="http://schemas.microsoft.com/office/spreadsheetml/2009/9/main" objectType="Drop" dropStyle="combo" dx="16" fmlaLink="#REF!" fmlaRange="$O$6:$O$9" sel="0" val="0"/>
</file>

<file path=xl/ctrlProps/ctrlProp376.xml><?xml version="1.0" encoding="utf-8"?>
<formControlPr xmlns="http://schemas.microsoft.com/office/spreadsheetml/2009/9/main" objectType="Drop" dropStyle="combo" dx="16" fmlaLink="#REF!" fmlaRange="$N$6:$N$9" sel="0" val="0"/>
</file>

<file path=xl/ctrlProps/ctrlProp377.xml><?xml version="1.0" encoding="utf-8"?>
<formControlPr xmlns="http://schemas.microsoft.com/office/spreadsheetml/2009/9/main" objectType="Drop" dropStyle="combo" dx="16" fmlaLink="#REF!" fmlaRange="$O$6:$O$9" sel="0" val="0"/>
</file>

<file path=xl/ctrlProps/ctrlProp378.xml><?xml version="1.0" encoding="utf-8"?>
<formControlPr xmlns="http://schemas.microsoft.com/office/spreadsheetml/2009/9/main" objectType="Drop" dropStyle="combo" dx="16" fmlaLink="#REF!" fmlaRange="$N$6:$N$9" sel="0" val="0"/>
</file>

<file path=xl/ctrlProps/ctrlProp379.xml><?xml version="1.0" encoding="utf-8"?>
<formControlPr xmlns="http://schemas.microsoft.com/office/spreadsheetml/2009/9/main" objectType="Drop" dropStyle="combo" dx="16" fmlaLink="#REF!" fmlaRange="$O$6:$O$9" sel="0" val="0"/>
</file>

<file path=xl/ctrlProps/ctrlProp38.xml><?xml version="1.0" encoding="utf-8"?>
<formControlPr xmlns="http://schemas.microsoft.com/office/spreadsheetml/2009/9/main" objectType="Drop" dropStyle="combo" dx="16" fmlaLink="#REF!" fmlaRange="$N$6:$N$9" sel="0" val="0"/>
</file>

<file path=xl/ctrlProps/ctrlProp380.xml><?xml version="1.0" encoding="utf-8"?>
<formControlPr xmlns="http://schemas.microsoft.com/office/spreadsheetml/2009/9/main" objectType="Drop" dropStyle="combo" dx="16" fmlaLink="#REF!" fmlaRange="$N$6:$N$9" sel="0" val="0"/>
</file>

<file path=xl/ctrlProps/ctrlProp381.xml><?xml version="1.0" encoding="utf-8"?>
<formControlPr xmlns="http://schemas.microsoft.com/office/spreadsheetml/2009/9/main" objectType="Drop" dropStyle="combo" dx="16" fmlaLink="#REF!" fmlaRange="$O$6:$O$9" sel="0" val="0"/>
</file>

<file path=xl/ctrlProps/ctrlProp382.xml><?xml version="1.0" encoding="utf-8"?>
<formControlPr xmlns="http://schemas.microsoft.com/office/spreadsheetml/2009/9/main" objectType="Drop" dropStyle="combo" dx="16" fmlaLink="#REF!" fmlaRange="$N$6:$N$9" sel="0" val="0"/>
</file>

<file path=xl/ctrlProps/ctrlProp383.xml><?xml version="1.0" encoding="utf-8"?>
<formControlPr xmlns="http://schemas.microsoft.com/office/spreadsheetml/2009/9/main" objectType="Drop" dropStyle="combo" dx="16" fmlaLink="#REF!" fmlaRange="$O$6:$O$9" sel="0" val="0"/>
</file>

<file path=xl/ctrlProps/ctrlProp384.xml><?xml version="1.0" encoding="utf-8"?>
<formControlPr xmlns="http://schemas.microsoft.com/office/spreadsheetml/2009/9/main" objectType="Drop" dropStyle="combo" dx="16" fmlaLink="#REF!" fmlaRange="$N$6:$N$9" sel="0" val="0"/>
</file>

<file path=xl/ctrlProps/ctrlProp385.xml><?xml version="1.0" encoding="utf-8"?>
<formControlPr xmlns="http://schemas.microsoft.com/office/spreadsheetml/2009/9/main" objectType="Drop" dropStyle="combo" dx="16" fmlaLink="#REF!" fmlaRange="$O$6:$O$9" sel="0" val="0"/>
</file>

<file path=xl/ctrlProps/ctrlProp386.xml><?xml version="1.0" encoding="utf-8"?>
<formControlPr xmlns="http://schemas.microsoft.com/office/spreadsheetml/2009/9/main" objectType="Drop" dropStyle="combo" dx="16" fmlaLink="#REF!" fmlaRange="$N$6:$N$9" sel="0" val="0"/>
</file>

<file path=xl/ctrlProps/ctrlProp387.xml><?xml version="1.0" encoding="utf-8"?>
<formControlPr xmlns="http://schemas.microsoft.com/office/spreadsheetml/2009/9/main" objectType="Drop" dropStyle="combo" dx="16" fmlaLink="#REF!" fmlaRange="$O$6:$O$9" sel="0" val="0"/>
</file>

<file path=xl/ctrlProps/ctrlProp388.xml><?xml version="1.0" encoding="utf-8"?>
<formControlPr xmlns="http://schemas.microsoft.com/office/spreadsheetml/2009/9/main" objectType="Drop" dropStyle="combo" dx="16" fmlaLink="#REF!" fmlaRange="$N$6:$N$9" sel="0" val="0"/>
</file>

<file path=xl/ctrlProps/ctrlProp389.xml><?xml version="1.0" encoding="utf-8"?>
<formControlPr xmlns="http://schemas.microsoft.com/office/spreadsheetml/2009/9/main" objectType="Drop" dropStyle="combo" dx="16" fmlaLink="#REF!" fmlaRange="$O$6:$O$9" sel="0" val="0"/>
</file>

<file path=xl/ctrlProps/ctrlProp39.xml><?xml version="1.0" encoding="utf-8"?>
<formControlPr xmlns="http://schemas.microsoft.com/office/spreadsheetml/2009/9/main" objectType="Drop" dropStyle="combo" dx="16" fmlaLink="#REF!" fmlaRange="$O$6:$O$9" sel="3" val="0"/>
</file>

<file path=xl/ctrlProps/ctrlProp390.xml><?xml version="1.0" encoding="utf-8"?>
<formControlPr xmlns="http://schemas.microsoft.com/office/spreadsheetml/2009/9/main" objectType="Drop" dropStyle="combo" dx="16" fmlaLink="#REF!" fmlaRange="$N$6:$N$9" sel="0" val="0"/>
</file>

<file path=xl/ctrlProps/ctrlProp391.xml><?xml version="1.0" encoding="utf-8"?>
<formControlPr xmlns="http://schemas.microsoft.com/office/spreadsheetml/2009/9/main" objectType="Drop" dropStyle="combo" dx="16" fmlaLink="#REF!" fmlaRange="$O$6:$O$9" sel="0" val="0"/>
</file>

<file path=xl/ctrlProps/ctrlProp392.xml><?xml version="1.0" encoding="utf-8"?>
<formControlPr xmlns="http://schemas.microsoft.com/office/spreadsheetml/2009/9/main" objectType="Drop" dropStyle="combo" dx="16" fmlaLink="#REF!" fmlaRange="$N$6:$N$9" sel="0" val="0"/>
</file>

<file path=xl/ctrlProps/ctrlProp393.xml><?xml version="1.0" encoding="utf-8"?>
<formControlPr xmlns="http://schemas.microsoft.com/office/spreadsheetml/2009/9/main" objectType="Drop" dropStyle="combo" dx="16" fmlaLink="#REF!" fmlaRange="$O$6:$O$9" sel="0" val="0"/>
</file>

<file path=xl/ctrlProps/ctrlProp394.xml><?xml version="1.0" encoding="utf-8"?>
<formControlPr xmlns="http://schemas.microsoft.com/office/spreadsheetml/2009/9/main" objectType="Drop" dropStyle="combo" dx="16" fmlaLink="#REF!" fmlaRange="$N$6:$N$9" sel="0" val="0"/>
</file>

<file path=xl/ctrlProps/ctrlProp395.xml><?xml version="1.0" encoding="utf-8"?>
<formControlPr xmlns="http://schemas.microsoft.com/office/spreadsheetml/2009/9/main" objectType="Drop" dropStyle="combo" dx="16" fmlaLink="#REF!" fmlaRange="$O$6:$O$9" sel="0" val="0"/>
</file>

<file path=xl/ctrlProps/ctrlProp396.xml><?xml version="1.0" encoding="utf-8"?>
<formControlPr xmlns="http://schemas.microsoft.com/office/spreadsheetml/2009/9/main" objectType="Drop" dropStyle="combo" dx="16" fmlaLink="#REF!" fmlaRange="$N$6:$N$9" sel="0" val="0"/>
</file>

<file path=xl/ctrlProps/ctrlProp397.xml><?xml version="1.0" encoding="utf-8"?>
<formControlPr xmlns="http://schemas.microsoft.com/office/spreadsheetml/2009/9/main" objectType="Drop" dropStyle="combo" dx="16" fmlaLink="#REF!" fmlaRange="$O$6:$O$9" sel="0" val="0"/>
</file>

<file path=xl/ctrlProps/ctrlProp398.xml><?xml version="1.0" encoding="utf-8"?>
<formControlPr xmlns="http://schemas.microsoft.com/office/spreadsheetml/2009/9/main" objectType="Drop" dropStyle="combo" dx="16" fmlaLink="#REF!" fmlaRange="$N$6:$N$9" sel="0" val="0"/>
</file>

<file path=xl/ctrlProps/ctrlProp399.xml><?xml version="1.0" encoding="utf-8"?>
<formControlPr xmlns="http://schemas.microsoft.com/office/spreadsheetml/2009/9/main" objectType="Drop" dropStyle="combo" dx="16" fmlaLink="#REF!" fmlaRange="$O$6:$O$9" sel="0" val="0"/>
</file>

<file path=xl/ctrlProps/ctrlProp4.xml><?xml version="1.0" encoding="utf-8"?>
<formControlPr xmlns="http://schemas.microsoft.com/office/spreadsheetml/2009/9/main" objectType="Drop" dropStyle="combo" dx="16" fmlaLink="#REF!" fmlaRange="#REF!" sel="0" val="0"/>
</file>

<file path=xl/ctrlProps/ctrlProp40.xml><?xml version="1.0" encoding="utf-8"?>
<formControlPr xmlns="http://schemas.microsoft.com/office/spreadsheetml/2009/9/main" objectType="Drop" dropStyle="combo" dx="16" fmlaLink="#REF!" fmlaRange="$N$6:$N$9" sel="0" val="0"/>
</file>

<file path=xl/ctrlProps/ctrlProp400.xml><?xml version="1.0" encoding="utf-8"?>
<formControlPr xmlns="http://schemas.microsoft.com/office/spreadsheetml/2009/9/main" objectType="Drop" dropStyle="combo" dx="16" fmlaLink="#REF!" fmlaRange="$N$6:$N$9" sel="0" val="0"/>
</file>

<file path=xl/ctrlProps/ctrlProp401.xml><?xml version="1.0" encoding="utf-8"?>
<formControlPr xmlns="http://schemas.microsoft.com/office/spreadsheetml/2009/9/main" objectType="Drop" dropStyle="combo" dx="16" fmlaLink="#REF!" fmlaRange="$O$6:$O$9" sel="0" val="0"/>
</file>

<file path=xl/ctrlProps/ctrlProp402.xml><?xml version="1.0" encoding="utf-8"?>
<formControlPr xmlns="http://schemas.microsoft.com/office/spreadsheetml/2009/9/main" objectType="Drop" dropStyle="combo" dx="16" fmlaLink="#REF!" fmlaRange="$N$6:$N$9" sel="0" val="0"/>
</file>

<file path=xl/ctrlProps/ctrlProp403.xml><?xml version="1.0" encoding="utf-8"?>
<formControlPr xmlns="http://schemas.microsoft.com/office/spreadsheetml/2009/9/main" objectType="Drop" dropStyle="combo" dx="16" fmlaLink="#REF!" fmlaRange="$O$6:$O$9" sel="0" val="0"/>
</file>

<file path=xl/ctrlProps/ctrlProp404.xml><?xml version="1.0" encoding="utf-8"?>
<formControlPr xmlns="http://schemas.microsoft.com/office/spreadsheetml/2009/9/main" objectType="Drop" dropStyle="combo" dx="16" fmlaLink="#REF!" fmlaRange="$N$6:$N$9" sel="0" val="0"/>
</file>

<file path=xl/ctrlProps/ctrlProp405.xml><?xml version="1.0" encoding="utf-8"?>
<formControlPr xmlns="http://schemas.microsoft.com/office/spreadsheetml/2009/9/main" objectType="Drop" dropStyle="combo" dx="16" fmlaLink="#REF!" fmlaRange="$O$6:$O$9" sel="0" val="0"/>
</file>

<file path=xl/ctrlProps/ctrlProp406.xml><?xml version="1.0" encoding="utf-8"?>
<formControlPr xmlns="http://schemas.microsoft.com/office/spreadsheetml/2009/9/main" objectType="Drop" dropStyle="combo" dx="16" fmlaLink="#REF!" fmlaRange="$N$6:$N$9" sel="0" val="0"/>
</file>

<file path=xl/ctrlProps/ctrlProp407.xml><?xml version="1.0" encoding="utf-8"?>
<formControlPr xmlns="http://schemas.microsoft.com/office/spreadsheetml/2009/9/main" objectType="Drop" dropStyle="combo" dx="16" fmlaLink="#REF!" fmlaRange="$O$6:$O$9" sel="0" val="0"/>
</file>

<file path=xl/ctrlProps/ctrlProp408.xml><?xml version="1.0" encoding="utf-8"?>
<formControlPr xmlns="http://schemas.microsoft.com/office/spreadsheetml/2009/9/main" objectType="Drop" dropStyle="combo" dx="16" fmlaLink="#REF!" fmlaRange="$N$6:$N$9" sel="0" val="0"/>
</file>

<file path=xl/ctrlProps/ctrlProp409.xml><?xml version="1.0" encoding="utf-8"?>
<formControlPr xmlns="http://schemas.microsoft.com/office/spreadsheetml/2009/9/main" objectType="Drop" dropStyle="combo" dx="16" fmlaLink="#REF!" fmlaRange="$O$6:$O$9" sel="0" val="0"/>
</file>

<file path=xl/ctrlProps/ctrlProp41.xml><?xml version="1.0" encoding="utf-8"?>
<formControlPr xmlns="http://schemas.microsoft.com/office/spreadsheetml/2009/9/main" objectType="Drop" dropStyle="combo" dx="16" fmlaLink="#REF!" fmlaRange="$O$6:$O$9" sel="3" val="0"/>
</file>

<file path=xl/ctrlProps/ctrlProp410.xml><?xml version="1.0" encoding="utf-8"?>
<formControlPr xmlns="http://schemas.microsoft.com/office/spreadsheetml/2009/9/main" objectType="Drop" dropStyle="combo" dx="16" fmlaLink="#REF!" fmlaRange="$N$6:$N$9" sel="0" val="0"/>
</file>

<file path=xl/ctrlProps/ctrlProp411.xml><?xml version="1.0" encoding="utf-8"?>
<formControlPr xmlns="http://schemas.microsoft.com/office/spreadsheetml/2009/9/main" objectType="Drop" dropStyle="combo" dx="16" fmlaLink="#REF!" fmlaRange="$O$6:$O$9" sel="0" val="0"/>
</file>

<file path=xl/ctrlProps/ctrlProp412.xml><?xml version="1.0" encoding="utf-8"?>
<formControlPr xmlns="http://schemas.microsoft.com/office/spreadsheetml/2009/9/main" objectType="Drop" dropStyle="combo" dx="16" fmlaLink="#REF!" fmlaRange="$N$6:$N$9" sel="0" val="0"/>
</file>

<file path=xl/ctrlProps/ctrlProp413.xml><?xml version="1.0" encoding="utf-8"?>
<formControlPr xmlns="http://schemas.microsoft.com/office/spreadsheetml/2009/9/main" objectType="Drop" dropStyle="combo" dx="16" fmlaLink="#REF!" fmlaRange="$O$6:$O$9" sel="0" val="0"/>
</file>

<file path=xl/ctrlProps/ctrlProp414.xml><?xml version="1.0" encoding="utf-8"?>
<formControlPr xmlns="http://schemas.microsoft.com/office/spreadsheetml/2009/9/main" objectType="Drop" dropStyle="combo" dx="16" fmlaLink="#REF!" fmlaRange="$N$6:$N$9" sel="0" val="0"/>
</file>

<file path=xl/ctrlProps/ctrlProp415.xml><?xml version="1.0" encoding="utf-8"?>
<formControlPr xmlns="http://schemas.microsoft.com/office/spreadsheetml/2009/9/main" objectType="Drop" dropStyle="combo" dx="16" fmlaLink="#REF!" fmlaRange="$O$6:$O$9" sel="3" val="0"/>
</file>

<file path=xl/ctrlProps/ctrlProp416.xml><?xml version="1.0" encoding="utf-8"?>
<formControlPr xmlns="http://schemas.microsoft.com/office/spreadsheetml/2009/9/main" objectType="Drop" dropStyle="combo" dx="16" fmlaLink="#REF!" fmlaRange="$N$6:$N$9" sel="2" val="0"/>
</file>

<file path=xl/ctrlProps/ctrlProp417.xml><?xml version="1.0" encoding="utf-8"?>
<formControlPr xmlns="http://schemas.microsoft.com/office/spreadsheetml/2009/9/main" objectType="Drop" dropStyle="combo" dx="16" fmlaLink="#REF!" fmlaRange="$O$6:$O$9" sel="2" val="0"/>
</file>

<file path=xl/ctrlProps/ctrlProp418.xml><?xml version="1.0" encoding="utf-8"?>
<formControlPr xmlns="http://schemas.microsoft.com/office/spreadsheetml/2009/9/main" objectType="Drop" dropStyle="combo" dx="16" fmlaLink="#REF!" fmlaRange="$N$6:$N$9" sel="2" val="0"/>
</file>

<file path=xl/ctrlProps/ctrlProp419.xml><?xml version="1.0" encoding="utf-8"?>
<formControlPr xmlns="http://schemas.microsoft.com/office/spreadsheetml/2009/9/main" objectType="Drop" dropStyle="combo" dx="16" fmlaLink="#REF!" fmlaRange="$O$6:$O$9" sel="0" val="0"/>
</file>

<file path=xl/ctrlProps/ctrlProp42.xml><?xml version="1.0" encoding="utf-8"?>
<formControlPr xmlns="http://schemas.microsoft.com/office/spreadsheetml/2009/9/main" objectType="Drop" dropStyle="combo" dx="16" fmlaLink="#REF!" fmlaRange="$N$6:$N$9" sel="0" val="0"/>
</file>

<file path=xl/ctrlProps/ctrlProp420.xml><?xml version="1.0" encoding="utf-8"?>
<formControlPr xmlns="http://schemas.microsoft.com/office/spreadsheetml/2009/9/main" objectType="Drop" dropStyle="combo" dx="16" fmlaLink="#REF!" fmlaRange="$N$6:$N$9" sel="0" val="0"/>
</file>

<file path=xl/ctrlProps/ctrlProp421.xml><?xml version="1.0" encoding="utf-8"?>
<formControlPr xmlns="http://schemas.microsoft.com/office/spreadsheetml/2009/9/main" objectType="Drop" dropStyle="combo" dx="16" fmlaLink="#REF!" fmlaRange="$O$6:$O$9" sel="0" val="0"/>
</file>

<file path=xl/ctrlProps/ctrlProp422.xml><?xml version="1.0" encoding="utf-8"?>
<formControlPr xmlns="http://schemas.microsoft.com/office/spreadsheetml/2009/9/main" objectType="Drop" dropStyle="combo" dx="16" fmlaLink="#REF!" fmlaRange="$N$6:$N$9" sel="0" val="0"/>
</file>

<file path=xl/ctrlProps/ctrlProp423.xml><?xml version="1.0" encoding="utf-8"?>
<formControlPr xmlns="http://schemas.microsoft.com/office/spreadsheetml/2009/9/main" objectType="Drop" dropStyle="combo" dx="16" fmlaLink="#REF!" fmlaRange="$O$6:$O$9" sel="0" val="0"/>
</file>

<file path=xl/ctrlProps/ctrlProp424.xml><?xml version="1.0" encoding="utf-8"?>
<formControlPr xmlns="http://schemas.microsoft.com/office/spreadsheetml/2009/9/main" objectType="Drop" dropStyle="combo" dx="16" fmlaLink="#REF!" fmlaRange="$N$6:$N$9" sel="0" val="0"/>
</file>

<file path=xl/ctrlProps/ctrlProp425.xml><?xml version="1.0" encoding="utf-8"?>
<formControlPr xmlns="http://schemas.microsoft.com/office/spreadsheetml/2009/9/main" objectType="Drop" dropStyle="combo" dx="16" fmlaLink="#REF!" fmlaRange="$O$6:$O$9" sel="0" val="0"/>
</file>

<file path=xl/ctrlProps/ctrlProp426.xml><?xml version="1.0" encoding="utf-8"?>
<formControlPr xmlns="http://schemas.microsoft.com/office/spreadsheetml/2009/9/main" objectType="Drop" dropStyle="combo" dx="16" fmlaLink="#REF!" fmlaRange="$N$6:$N$9" sel="0" val="0"/>
</file>

<file path=xl/ctrlProps/ctrlProp427.xml><?xml version="1.0" encoding="utf-8"?>
<formControlPr xmlns="http://schemas.microsoft.com/office/spreadsheetml/2009/9/main" objectType="Drop" dropStyle="combo" dx="16" fmlaLink="#REF!" fmlaRange="$O$6:$O$9" sel="0" val="0"/>
</file>

<file path=xl/ctrlProps/ctrlProp428.xml><?xml version="1.0" encoding="utf-8"?>
<formControlPr xmlns="http://schemas.microsoft.com/office/spreadsheetml/2009/9/main" objectType="Drop" dropStyle="combo" dx="16" fmlaLink="#REF!" fmlaRange="$N$6:$N$9" sel="0" val="0"/>
</file>

<file path=xl/ctrlProps/ctrlProp429.xml><?xml version="1.0" encoding="utf-8"?>
<formControlPr xmlns="http://schemas.microsoft.com/office/spreadsheetml/2009/9/main" objectType="Drop" dropStyle="combo" dx="16" fmlaLink="#REF!" fmlaRange="$O$6:$O$9" sel="0" val="0"/>
</file>

<file path=xl/ctrlProps/ctrlProp43.xml><?xml version="1.0" encoding="utf-8"?>
<formControlPr xmlns="http://schemas.microsoft.com/office/spreadsheetml/2009/9/main" objectType="Drop" dropStyle="combo" dx="16" fmlaLink="#REF!" fmlaRange="$O$6:$O$9" sel="3" val="0"/>
</file>

<file path=xl/ctrlProps/ctrlProp430.xml><?xml version="1.0" encoding="utf-8"?>
<formControlPr xmlns="http://schemas.microsoft.com/office/spreadsheetml/2009/9/main" objectType="Drop" dropStyle="combo" dx="16" fmlaLink="#REF!" fmlaRange="$N$6:$N$9" sel="0" val="0"/>
</file>

<file path=xl/ctrlProps/ctrlProp431.xml><?xml version="1.0" encoding="utf-8"?>
<formControlPr xmlns="http://schemas.microsoft.com/office/spreadsheetml/2009/9/main" objectType="Drop" dropStyle="combo" dx="16" fmlaLink="#REF!" fmlaRange="$O$6:$O$9" sel="0" val="0"/>
</file>

<file path=xl/ctrlProps/ctrlProp432.xml><?xml version="1.0" encoding="utf-8"?>
<formControlPr xmlns="http://schemas.microsoft.com/office/spreadsheetml/2009/9/main" objectType="Drop" dropStyle="combo" dx="16" fmlaLink="#REF!" fmlaRange="$N$6:$N$9" sel="0" val="0"/>
</file>

<file path=xl/ctrlProps/ctrlProp433.xml><?xml version="1.0" encoding="utf-8"?>
<formControlPr xmlns="http://schemas.microsoft.com/office/spreadsheetml/2009/9/main" objectType="Drop" dropStyle="combo" dx="16" fmlaLink="#REF!" fmlaRange="$O$6:$O$9" sel="2" val="0"/>
</file>

<file path=xl/ctrlProps/ctrlProp434.xml><?xml version="1.0" encoding="utf-8"?>
<formControlPr xmlns="http://schemas.microsoft.com/office/spreadsheetml/2009/9/main" objectType="Drop" dropStyle="combo" dx="16" fmlaLink="#REF!" fmlaRange="$N$6:$N$9" sel="0" val="0"/>
</file>

<file path=xl/ctrlProps/ctrlProp435.xml><?xml version="1.0" encoding="utf-8"?>
<formControlPr xmlns="http://schemas.microsoft.com/office/spreadsheetml/2009/9/main" objectType="Drop" dropStyle="combo" dx="16" fmlaLink="#REF!" fmlaRange="$O$6:$O$9" sel="0" val="0"/>
</file>

<file path=xl/ctrlProps/ctrlProp436.xml><?xml version="1.0" encoding="utf-8"?>
<formControlPr xmlns="http://schemas.microsoft.com/office/spreadsheetml/2009/9/main" objectType="Drop" dropStyle="combo" dx="16" fmlaLink="#REF!" fmlaRange="$N$6:$N$9" sel="0" val="0"/>
</file>

<file path=xl/ctrlProps/ctrlProp437.xml><?xml version="1.0" encoding="utf-8"?>
<formControlPr xmlns="http://schemas.microsoft.com/office/spreadsheetml/2009/9/main" objectType="Drop" dropStyle="combo" dx="16" fmlaLink="#REF!" fmlaRange="$O$6:$O$9" sel="0" val="0"/>
</file>

<file path=xl/ctrlProps/ctrlProp438.xml><?xml version="1.0" encoding="utf-8"?>
<formControlPr xmlns="http://schemas.microsoft.com/office/spreadsheetml/2009/9/main" objectType="Drop" dropStyle="combo" dx="16" fmlaLink="#REF!" fmlaRange="$N$6:$N$9" sel="0" val="0"/>
</file>

<file path=xl/ctrlProps/ctrlProp439.xml><?xml version="1.0" encoding="utf-8"?>
<formControlPr xmlns="http://schemas.microsoft.com/office/spreadsheetml/2009/9/main" objectType="Drop" dropStyle="combo" dx="16" fmlaLink="#REF!" fmlaRange="$O$6:$O$9" sel="2" val="0"/>
</file>

<file path=xl/ctrlProps/ctrlProp44.xml><?xml version="1.0" encoding="utf-8"?>
<formControlPr xmlns="http://schemas.microsoft.com/office/spreadsheetml/2009/9/main" objectType="Drop" dropStyle="combo" dx="16" fmlaLink="#REF!" fmlaRange="$N$6:$N$9" sel="0" val="0"/>
</file>

<file path=xl/ctrlProps/ctrlProp440.xml><?xml version="1.0" encoding="utf-8"?>
<formControlPr xmlns="http://schemas.microsoft.com/office/spreadsheetml/2009/9/main" objectType="Drop" dropStyle="combo" dx="16" fmlaLink="#REF!" fmlaRange="$N$6:$N$9" sel="2" val="0"/>
</file>

<file path=xl/ctrlProps/ctrlProp441.xml><?xml version="1.0" encoding="utf-8"?>
<formControlPr xmlns="http://schemas.microsoft.com/office/spreadsheetml/2009/9/main" objectType="Drop" dropStyle="combo" dx="16" fmlaLink="#REF!" fmlaRange="$O$6:$O$9" sel="0" val="0"/>
</file>

<file path=xl/ctrlProps/ctrlProp442.xml><?xml version="1.0" encoding="utf-8"?>
<formControlPr xmlns="http://schemas.microsoft.com/office/spreadsheetml/2009/9/main" objectType="Drop" dropStyle="combo" dx="16" fmlaLink="#REF!" fmlaRange="$N$6:$N$9" sel="0" val="0"/>
</file>

<file path=xl/ctrlProps/ctrlProp443.xml><?xml version="1.0" encoding="utf-8"?>
<formControlPr xmlns="http://schemas.microsoft.com/office/spreadsheetml/2009/9/main" objectType="Drop" dropStyle="combo" dx="16" fmlaLink="#REF!" fmlaRange="$O$6:$O$9" sel="0" val="0"/>
</file>

<file path=xl/ctrlProps/ctrlProp444.xml><?xml version="1.0" encoding="utf-8"?>
<formControlPr xmlns="http://schemas.microsoft.com/office/spreadsheetml/2009/9/main" objectType="Drop" dropStyle="combo" dx="16" fmlaLink="#REF!" fmlaRange="$N$6:$N$9" sel="0" val="0"/>
</file>

<file path=xl/ctrlProps/ctrlProp445.xml><?xml version="1.0" encoding="utf-8"?>
<formControlPr xmlns="http://schemas.microsoft.com/office/spreadsheetml/2009/9/main" objectType="Drop" dropStyle="combo" dx="16" fmlaLink="#REF!" fmlaRange="$O$6:$O$9" sel="0" val="0"/>
</file>

<file path=xl/ctrlProps/ctrlProp446.xml><?xml version="1.0" encoding="utf-8"?>
<formControlPr xmlns="http://schemas.microsoft.com/office/spreadsheetml/2009/9/main" objectType="Drop" dropStyle="combo" dx="16" fmlaLink="#REF!" fmlaRange="$N$6:$N$9" sel="0" val="0"/>
</file>

<file path=xl/ctrlProps/ctrlProp447.xml><?xml version="1.0" encoding="utf-8"?>
<formControlPr xmlns="http://schemas.microsoft.com/office/spreadsheetml/2009/9/main" objectType="Drop" dropStyle="combo" dx="16" fmlaLink="#REF!" fmlaRange="$O$6:$O$9" sel="0" val="0"/>
</file>

<file path=xl/ctrlProps/ctrlProp448.xml><?xml version="1.0" encoding="utf-8"?>
<formControlPr xmlns="http://schemas.microsoft.com/office/spreadsheetml/2009/9/main" objectType="Drop" dropStyle="combo" dx="16" fmlaLink="#REF!" fmlaRange="$N$6:$N$9" sel="0" val="0"/>
</file>

<file path=xl/ctrlProps/ctrlProp449.xml><?xml version="1.0" encoding="utf-8"?>
<formControlPr xmlns="http://schemas.microsoft.com/office/spreadsheetml/2009/9/main" objectType="Drop" dropStyle="combo" dx="16" fmlaLink="#REF!" fmlaRange="$O$6:$O$9" sel="0" val="0"/>
</file>

<file path=xl/ctrlProps/ctrlProp45.xml><?xml version="1.0" encoding="utf-8"?>
<formControlPr xmlns="http://schemas.microsoft.com/office/spreadsheetml/2009/9/main" objectType="Drop" dropStyle="combo" dx="16" fmlaLink="#REF!" fmlaRange="$O$6:$O$9" sel="0" val="0"/>
</file>

<file path=xl/ctrlProps/ctrlProp450.xml><?xml version="1.0" encoding="utf-8"?>
<formControlPr xmlns="http://schemas.microsoft.com/office/spreadsheetml/2009/9/main" objectType="Drop" dropStyle="combo" dx="16" fmlaLink="#REF!" fmlaRange="$N$6:$N$9" sel="0" val="0"/>
</file>

<file path=xl/ctrlProps/ctrlProp451.xml><?xml version="1.0" encoding="utf-8"?>
<formControlPr xmlns="http://schemas.microsoft.com/office/spreadsheetml/2009/9/main" objectType="Drop" dropStyle="combo" dx="16" fmlaLink="#REF!" fmlaRange="$O$6:$O$9" sel="2" val="0"/>
</file>

<file path=xl/ctrlProps/ctrlProp452.xml><?xml version="1.0" encoding="utf-8"?>
<formControlPr xmlns="http://schemas.microsoft.com/office/spreadsheetml/2009/9/main" objectType="Drop" dropStyle="combo" dx="16" fmlaLink="#REF!" fmlaRange="$N$6:$N$9" sel="0" val="0"/>
</file>

<file path=xl/ctrlProps/ctrlProp453.xml><?xml version="1.0" encoding="utf-8"?>
<formControlPr xmlns="http://schemas.microsoft.com/office/spreadsheetml/2009/9/main" objectType="Drop" dropStyle="combo" dx="16" fmlaLink="#REF!" fmlaRange="$O$6:$O$9" sel="0" val="0"/>
</file>

<file path=xl/ctrlProps/ctrlProp454.xml><?xml version="1.0" encoding="utf-8"?>
<formControlPr xmlns="http://schemas.microsoft.com/office/spreadsheetml/2009/9/main" objectType="Drop" dropStyle="combo" dx="16" fmlaLink="#REF!" fmlaRange="$N$6:$N$9" sel="0" val="0"/>
</file>

<file path=xl/ctrlProps/ctrlProp455.xml><?xml version="1.0" encoding="utf-8"?>
<formControlPr xmlns="http://schemas.microsoft.com/office/spreadsheetml/2009/9/main" objectType="Drop" dropStyle="combo" dx="16" fmlaLink="#REF!" fmlaRange="$O$6:$O$9" sel="0" val="0"/>
</file>

<file path=xl/ctrlProps/ctrlProp456.xml><?xml version="1.0" encoding="utf-8"?>
<formControlPr xmlns="http://schemas.microsoft.com/office/spreadsheetml/2009/9/main" objectType="Drop" dropStyle="combo" dx="16" fmlaLink="#REF!" fmlaRange="$N$6:$N$9" sel="0" val="0"/>
</file>

<file path=xl/ctrlProps/ctrlProp457.xml><?xml version="1.0" encoding="utf-8"?>
<formControlPr xmlns="http://schemas.microsoft.com/office/spreadsheetml/2009/9/main" objectType="Drop" dropStyle="combo" dx="16" fmlaLink="#REF!" fmlaRange="$O$6:$O$9" sel="2" val="0"/>
</file>

<file path=xl/ctrlProps/ctrlProp458.xml><?xml version="1.0" encoding="utf-8"?>
<formControlPr xmlns="http://schemas.microsoft.com/office/spreadsheetml/2009/9/main" objectType="Drop" dropStyle="combo" dx="16" fmlaLink="#REF!" fmlaRange="$N$6:$N$9" sel="0" val="0"/>
</file>

<file path=xl/ctrlProps/ctrlProp459.xml><?xml version="1.0" encoding="utf-8"?>
<formControlPr xmlns="http://schemas.microsoft.com/office/spreadsheetml/2009/9/main" objectType="Drop" dropStyle="combo" dx="16" fmlaLink="#REF!" fmlaRange="$O$6:$O$9" sel="0" val="0"/>
</file>

<file path=xl/ctrlProps/ctrlProp46.xml><?xml version="1.0" encoding="utf-8"?>
<formControlPr xmlns="http://schemas.microsoft.com/office/spreadsheetml/2009/9/main" objectType="Drop" dropStyle="combo" dx="16" fmlaLink="#REF!" fmlaRange="$N$6:$N$9" sel="0" val="0"/>
</file>

<file path=xl/ctrlProps/ctrlProp460.xml><?xml version="1.0" encoding="utf-8"?>
<formControlPr xmlns="http://schemas.microsoft.com/office/spreadsheetml/2009/9/main" objectType="Drop" dropStyle="combo" dx="16" fmlaLink="#REF!" fmlaRange="$N$6:$N$9" sel="0" val="0"/>
</file>

<file path=xl/ctrlProps/ctrlProp461.xml><?xml version="1.0" encoding="utf-8"?>
<formControlPr xmlns="http://schemas.microsoft.com/office/spreadsheetml/2009/9/main" objectType="Drop" dropStyle="combo" dx="16" fmlaLink="#REF!" fmlaRange="$O$6:$O$9" sel="0" val="0"/>
</file>

<file path=xl/ctrlProps/ctrlProp462.xml><?xml version="1.0" encoding="utf-8"?>
<formControlPr xmlns="http://schemas.microsoft.com/office/spreadsheetml/2009/9/main" objectType="Drop" dropStyle="combo" dx="16" fmlaLink="#REF!" fmlaRange="$N$6:$N$9" sel="0" val="0"/>
</file>

<file path=xl/ctrlProps/ctrlProp463.xml><?xml version="1.0" encoding="utf-8"?>
<formControlPr xmlns="http://schemas.microsoft.com/office/spreadsheetml/2009/9/main" objectType="Drop" dropStyle="combo" dx="16" fmlaLink="#REF!" fmlaRange="$O$6:$O$9" sel="2" val="0"/>
</file>

<file path=xl/ctrlProps/ctrlProp464.xml><?xml version="1.0" encoding="utf-8"?>
<formControlPr xmlns="http://schemas.microsoft.com/office/spreadsheetml/2009/9/main" objectType="Drop" dropStyle="combo" dx="16" fmlaLink="#REF!" fmlaRange="$N$6:$N$9" sel="0" val="0"/>
</file>

<file path=xl/ctrlProps/ctrlProp465.xml><?xml version="1.0" encoding="utf-8"?>
<formControlPr xmlns="http://schemas.microsoft.com/office/spreadsheetml/2009/9/main" objectType="Drop" dropStyle="combo" dx="16" fmlaLink="#REF!" fmlaRange="$N$6:$N$9" sel="0" val="0"/>
</file>

<file path=xl/ctrlProps/ctrlProp466.xml><?xml version="1.0" encoding="utf-8"?>
<formControlPr xmlns="http://schemas.microsoft.com/office/spreadsheetml/2009/9/main" objectType="Drop" dropStyle="combo" dx="16" fmlaLink="#REF!" fmlaRange="$N$6:$N$9" sel="0" val="0"/>
</file>

<file path=xl/ctrlProps/ctrlProp467.xml><?xml version="1.0" encoding="utf-8"?>
<formControlPr xmlns="http://schemas.microsoft.com/office/spreadsheetml/2009/9/main" objectType="Drop" dropStyle="combo" dx="16" fmlaLink="#REF!" fmlaRange="$N$6:$N$9" sel="0" val="0"/>
</file>

<file path=xl/ctrlProps/ctrlProp468.xml><?xml version="1.0" encoding="utf-8"?>
<formControlPr xmlns="http://schemas.microsoft.com/office/spreadsheetml/2009/9/main" objectType="Drop" dropStyle="combo" dx="16" fmlaLink="#REF!" fmlaRange="$N$6:$N$9" sel="0" val="0"/>
</file>

<file path=xl/ctrlProps/ctrlProp469.xml><?xml version="1.0" encoding="utf-8"?>
<formControlPr xmlns="http://schemas.microsoft.com/office/spreadsheetml/2009/9/main" objectType="Drop" dropStyle="combo" dx="16" fmlaLink="#REF!" fmlaRange="$N$6:$N$9" sel="0" val="0"/>
</file>

<file path=xl/ctrlProps/ctrlProp47.xml><?xml version="1.0" encoding="utf-8"?>
<formControlPr xmlns="http://schemas.microsoft.com/office/spreadsheetml/2009/9/main" objectType="Drop" dropStyle="combo" dx="16" fmlaLink="#REF!" fmlaRange="$O$6:$O$9" sel="0" val="0"/>
</file>

<file path=xl/ctrlProps/ctrlProp470.xml><?xml version="1.0" encoding="utf-8"?>
<formControlPr xmlns="http://schemas.microsoft.com/office/spreadsheetml/2009/9/main" objectType="Drop" dropStyle="combo" dx="16" fmlaLink="#REF!" fmlaRange="$O$6:$O$9" sel="0" val="0"/>
</file>

<file path=xl/ctrlProps/ctrlProp471.xml><?xml version="1.0" encoding="utf-8"?>
<formControlPr xmlns="http://schemas.microsoft.com/office/spreadsheetml/2009/9/main" objectType="Drop" dropStyle="combo" dx="16" fmlaLink="#REF!" fmlaRange="$N$6:$N$9" sel="0" val="0"/>
</file>

<file path=xl/ctrlProps/ctrlProp472.xml><?xml version="1.0" encoding="utf-8"?>
<formControlPr xmlns="http://schemas.microsoft.com/office/spreadsheetml/2009/9/main" objectType="Drop" dropStyle="combo" dx="16" fmlaLink="#REF!" fmlaRange="$O$6:$O$9" sel="0" val="0"/>
</file>

<file path=xl/ctrlProps/ctrlProp473.xml><?xml version="1.0" encoding="utf-8"?>
<formControlPr xmlns="http://schemas.microsoft.com/office/spreadsheetml/2009/9/main" objectType="Drop" dropStyle="combo" dx="16" fmlaLink="#REF!" fmlaRange="$N$6:$N$9" sel="0" val="0"/>
</file>

<file path=xl/ctrlProps/ctrlProp474.xml><?xml version="1.0" encoding="utf-8"?>
<formControlPr xmlns="http://schemas.microsoft.com/office/spreadsheetml/2009/9/main" objectType="Drop" dropStyle="combo" dx="16" fmlaLink="#REF!" fmlaRange="$O$6:$O$9" sel="0" val="0"/>
</file>

<file path=xl/ctrlProps/ctrlProp475.xml><?xml version="1.0" encoding="utf-8"?>
<formControlPr xmlns="http://schemas.microsoft.com/office/spreadsheetml/2009/9/main" objectType="Drop" dropStyle="combo" dx="16" fmlaLink="#REF!" fmlaRange="$N$6:$N$9" sel="0" val="0"/>
</file>

<file path=xl/ctrlProps/ctrlProp476.xml><?xml version="1.0" encoding="utf-8"?>
<formControlPr xmlns="http://schemas.microsoft.com/office/spreadsheetml/2009/9/main" objectType="Drop" dropStyle="combo" dx="16" fmlaLink="#REF!" fmlaRange="$O$6:$O$9" sel="0" val="0"/>
</file>

<file path=xl/ctrlProps/ctrlProp477.xml><?xml version="1.0" encoding="utf-8"?>
<formControlPr xmlns="http://schemas.microsoft.com/office/spreadsheetml/2009/9/main" objectType="Drop" dropStyle="combo" dx="16" fmlaLink="#REF!" fmlaRange="$N$6:$N$9" sel="0" val="0"/>
</file>

<file path=xl/ctrlProps/ctrlProp478.xml><?xml version="1.0" encoding="utf-8"?>
<formControlPr xmlns="http://schemas.microsoft.com/office/spreadsheetml/2009/9/main" objectType="Drop" dropStyle="combo" dx="16" fmlaLink="#REF!" fmlaRange="$O$6:$O$9" sel="2" val="0"/>
</file>

<file path=xl/ctrlProps/ctrlProp479.xml><?xml version="1.0" encoding="utf-8"?>
<formControlPr xmlns="http://schemas.microsoft.com/office/spreadsheetml/2009/9/main" objectType="Drop" dropStyle="combo" dx="16" fmlaLink="#REF!" fmlaRange="$N$6:$N$9" sel="0" val="0"/>
</file>

<file path=xl/ctrlProps/ctrlProp48.xml><?xml version="1.0" encoding="utf-8"?>
<formControlPr xmlns="http://schemas.microsoft.com/office/spreadsheetml/2009/9/main" objectType="Drop" dropStyle="combo" dx="16" fmlaLink="#REF!" fmlaRange="$N$6:$N$9" sel="0" val="0"/>
</file>

<file path=xl/ctrlProps/ctrlProp480.xml><?xml version="1.0" encoding="utf-8"?>
<formControlPr xmlns="http://schemas.microsoft.com/office/spreadsheetml/2009/9/main" objectType="Drop" dropStyle="combo" dx="16" fmlaLink="$C$16" fmlaRange="$O$6:$O$9" sel="2" val="0"/>
</file>

<file path=xl/ctrlProps/ctrlProp481.xml><?xml version="1.0" encoding="utf-8"?>
<formControlPr xmlns="http://schemas.microsoft.com/office/spreadsheetml/2009/9/main" objectType="Drop" dropStyle="combo" dx="16" fmlaLink="$C$22" fmlaRange="$O$6:$O$9" sel="2" val="0"/>
</file>

<file path=xl/ctrlProps/ctrlProp482.xml><?xml version="1.0" encoding="utf-8"?>
<formControlPr xmlns="http://schemas.microsoft.com/office/spreadsheetml/2009/9/main" objectType="Drop" dropStyle="combo" dx="16" fmlaLink="$C$25" fmlaRange="$O$6:$O$9" sel="2" val="0"/>
</file>

<file path=xl/ctrlProps/ctrlProp483.xml><?xml version="1.0" encoding="utf-8"?>
<formControlPr xmlns="http://schemas.microsoft.com/office/spreadsheetml/2009/9/main" objectType="Drop" dropStyle="combo" dx="16" fmlaLink="$C$28" fmlaRange="$O$6:$O$9" sel="2" val="0"/>
</file>

<file path=xl/ctrlProps/ctrlProp484.xml><?xml version="1.0" encoding="utf-8"?>
<formControlPr xmlns="http://schemas.microsoft.com/office/spreadsheetml/2009/9/main" objectType="Drop" dropStyle="combo" dx="16" fmlaLink="$C$31" fmlaRange="$O$6:$O$9" sel="2" val="0"/>
</file>

<file path=xl/ctrlProps/ctrlProp485.xml><?xml version="1.0" encoding="utf-8"?>
<formControlPr xmlns="http://schemas.microsoft.com/office/spreadsheetml/2009/9/main" objectType="Drop" dropStyle="combo" dx="16" fmlaLink="$C$16" fmlaRange="$O$6:$O$9" sel="2" val="0"/>
</file>

<file path=xl/ctrlProps/ctrlProp486.xml><?xml version="1.0" encoding="utf-8"?>
<formControlPr xmlns="http://schemas.microsoft.com/office/spreadsheetml/2009/9/main" objectType="Drop" dropStyle="combo" dx="16" fmlaLink="$C$14" fmlaRange="$N$6:$N$9" sel="3" val="0"/>
</file>

<file path=xl/ctrlProps/ctrlProp487.xml><?xml version="1.0" encoding="utf-8"?>
<formControlPr xmlns="http://schemas.microsoft.com/office/spreadsheetml/2009/9/main" objectType="Drop" dropStyle="combo" dx="16" fmlaLink="$C$22" fmlaRange="$O$6:$O$9" sel="2" val="0"/>
</file>

<file path=xl/ctrlProps/ctrlProp488.xml><?xml version="1.0" encoding="utf-8"?>
<formControlPr xmlns="http://schemas.microsoft.com/office/spreadsheetml/2009/9/main" objectType="Drop" dropStyle="combo" dx="16" fmlaLink="$C$20" fmlaRange="$N$6:$N$9" sel="2" val="0"/>
</file>

<file path=xl/ctrlProps/ctrlProp489.xml><?xml version="1.0" encoding="utf-8"?>
<formControlPr xmlns="http://schemas.microsoft.com/office/spreadsheetml/2009/9/main" objectType="Drop" dropStyle="combo" dx="16" fmlaLink="$C$25" fmlaRange="$O$6:$O$9" sel="2" val="0"/>
</file>

<file path=xl/ctrlProps/ctrlProp49.xml><?xml version="1.0" encoding="utf-8"?>
<formControlPr xmlns="http://schemas.microsoft.com/office/spreadsheetml/2009/9/main" objectType="Drop" dropStyle="combo" dx="16" fmlaLink="#REF!" fmlaRange="$O$6:$O$9" sel="0" val="0"/>
</file>

<file path=xl/ctrlProps/ctrlProp490.xml><?xml version="1.0" encoding="utf-8"?>
<formControlPr xmlns="http://schemas.microsoft.com/office/spreadsheetml/2009/9/main" objectType="Drop" dropStyle="combo" dx="16" fmlaLink="$C$23" fmlaRange="$N$6:$N$9" sel="4" val="0"/>
</file>

<file path=xl/ctrlProps/ctrlProp491.xml><?xml version="1.0" encoding="utf-8"?>
<formControlPr xmlns="http://schemas.microsoft.com/office/spreadsheetml/2009/9/main" objectType="Drop" dropStyle="combo" dx="16" fmlaLink="$C$28" fmlaRange="$O$6:$O$9" sel="2" val="0"/>
</file>

<file path=xl/ctrlProps/ctrlProp492.xml><?xml version="1.0" encoding="utf-8"?>
<formControlPr xmlns="http://schemas.microsoft.com/office/spreadsheetml/2009/9/main" objectType="Drop" dropStyle="combo" dx="16" fmlaLink="$C$26" fmlaRange="$N$6:$N$9" sel="2" val="0"/>
</file>

<file path=xl/ctrlProps/ctrlProp493.xml><?xml version="1.0" encoding="utf-8"?>
<formControlPr xmlns="http://schemas.microsoft.com/office/spreadsheetml/2009/9/main" objectType="Drop" dropStyle="combo" dx="16" fmlaLink="$C$31" fmlaRange="$O$6:$O$9" sel="2" val="0"/>
</file>

<file path=xl/ctrlProps/ctrlProp494.xml><?xml version="1.0" encoding="utf-8"?>
<formControlPr xmlns="http://schemas.microsoft.com/office/spreadsheetml/2009/9/main" objectType="Drop" dropStyle="combo" dx="16" fmlaLink="$C$29" fmlaRange="$N$6:$N$9" sel="2" val="0"/>
</file>

<file path=xl/ctrlProps/ctrlProp495.xml><?xml version="1.0" encoding="utf-8"?>
<formControlPr xmlns="http://schemas.microsoft.com/office/spreadsheetml/2009/9/main" objectType="Drop" dropStyle="combo" dx="16" fmlaLink="$C$19" fmlaRange="$O$6:$O$9" sel="2" val="0"/>
</file>

<file path=xl/ctrlProps/ctrlProp496.xml><?xml version="1.0" encoding="utf-8"?>
<formControlPr xmlns="http://schemas.microsoft.com/office/spreadsheetml/2009/9/main" objectType="Drop" dropStyle="combo" dx="16" fmlaLink="$C$17" fmlaRange="$N$6:$N$9" sel="2" val="0"/>
</file>

<file path=xl/ctrlProps/ctrlProp497.xml><?xml version="1.0" encoding="utf-8"?>
<formControlPr xmlns="http://schemas.microsoft.com/office/spreadsheetml/2009/9/main" objectType="Drop" dropStyle="combo" dx="16" fmlaLink="$C$16" fmlaRange="$O$6:$O$9" sel="2" val="0"/>
</file>

<file path=xl/ctrlProps/ctrlProp498.xml><?xml version="1.0" encoding="utf-8"?>
<formControlPr xmlns="http://schemas.microsoft.com/office/spreadsheetml/2009/9/main" objectType="Drop" dropStyle="combo" dx="16" fmlaLink="$C$14" fmlaRange="$N$6:$N$9" sel="3" val="0"/>
</file>

<file path=xl/ctrlProps/ctrlProp499.xml><?xml version="1.0" encoding="utf-8"?>
<formControlPr xmlns="http://schemas.microsoft.com/office/spreadsheetml/2009/9/main" objectType="Drop" dropStyle="combo" dx="16" fmlaLink="$C$22" fmlaRange="$O$6:$O$9" sel="2" val="0"/>
</file>

<file path=xl/ctrlProps/ctrlProp5.xml><?xml version="1.0" encoding="utf-8"?>
<formControlPr xmlns="http://schemas.microsoft.com/office/spreadsheetml/2009/9/main" objectType="Drop" dropStyle="combo" dx="16" fmlaLink="#REF!" fmlaRange="#REF!" sel="0" val="0"/>
</file>

<file path=xl/ctrlProps/ctrlProp50.xml><?xml version="1.0" encoding="utf-8"?>
<formControlPr xmlns="http://schemas.microsoft.com/office/spreadsheetml/2009/9/main" objectType="Drop" dropStyle="combo" dx="16" fmlaLink="#REF!" fmlaRange="$N$6:$N$9" sel="0" val="0"/>
</file>

<file path=xl/ctrlProps/ctrlProp500.xml><?xml version="1.0" encoding="utf-8"?>
<formControlPr xmlns="http://schemas.microsoft.com/office/spreadsheetml/2009/9/main" objectType="Drop" dropStyle="combo" dx="16" fmlaLink="$C$20" fmlaRange="$N$6:$N$9" sel="2" val="0"/>
</file>

<file path=xl/ctrlProps/ctrlProp501.xml><?xml version="1.0" encoding="utf-8"?>
<formControlPr xmlns="http://schemas.microsoft.com/office/spreadsheetml/2009/9/main" objectType="Drop" dropStyle="combo" dx="16" fmlaLink="$C$25" fmlaRange="$O$6:$O$9" sel="2" val="0"/>
</file>

<file path=xl/ctrlProps/ctrlProp502.xml><?xml version="1.0" encoding="utf-8"?>
<formControlPr xmlns="http://schemas.microsoft.com/office/spreadsheetml/2009/9/main" objectType="Drop" dropStyle="combo" dx="16" fmlaLink="$C$23" fmlaRange="$N$6:$N$9" sel="4" val="0"/>
</file>

<file path=xl/ctrlProps/ctrlProp503.xml><?xml version="1.0" encoding="utf-8"?>
<formControlPr xmlns="http://schemas.microsoft.com/office/spreadsheetml/2009/9/main" objectType="Drop" dropStyle="combo" dx="16" fmlaLink="$C$19" fmlaRange="$O$6:$O$9" sel="2" val="0"/>
</file>

<file path=xl/ctrlProps/ctrlProp504.xml><?xml version="1.0" encoding="utf-8"?>
<formControlPr xmlns="http://schemas.microsoft.com/office/spreadsheetml/2009/9/main" objectType="Drop" dropStyle="combo" dx="16" fmlaLink="$C$17" fmlaRange="$N$6:$N$9" sel="2" val="0"/>
</file>

<file path=xl/ctrlProps/ctrlProp505.xml><?xml version="1.0" encoding="utf-8"?>
<formControlPr xmlns="http://schemas.microsoft.com/office/spreadsheetml/2009/9/main" objectType="Drop" dropStyle="combo" dx="16" fmlaLink="$C$16" fmlaRange="$O$6:$O$9" sel="2" val="0"/>
</file>

<file path=xl/ctrlProps/ctrlProp506.xml><?xml version="1.0" encoding="utf-8"?>
<formControlPr xmlns="http://schemas.microsoft.com/office/spreadsheetml/2009/9/main" objectType="Drop" dropStyle="combo" dx="16" fmlaLink="$C$14" fmlaRange="$N$6:$N$9" sel="3" val="0"/>
</file>

<file path=xl/ctrlProps/ctrlProp507.xml><?xml version="1.0" encoding="utf-8"?>
<formControlPr xmlns="http://schemas.microsoft.com/office/spreadsheetml/2009/9/main" objectType="Drop" dropStyle="combo" dx="16" fmlaLink="$C$16" fmlaRange="$O$6:$O$9" sel="2" val="0"/>
</file>

<file path=xl/ctrlProps/ctrlProp508.xml><?xml version="1.0" encoding="utf-8"?>
<formControlPr xmlns="http://schemas.microsoft.com/office/spreadsheetml/2009/9/main" objectType="Drop" dropStyle="combo" dx="16" fmlaLink="$C$14" fmlaRange="$N$6:$N$9" sel="3" val="0"/>
</file>

<file path=xl/ctrlProps/ctrlProp509.xml><?xml version="1.0" encoding="utf-8"?>
<formControlPr xmlns="http://schemas.microsoft.com/office/spreadsheetml/2009/9/main" objectType="Drop" dropStyle="combo" dx="16" fmlaLink="$C$22" fmlaRange="$O$6:$O$9" sel="2" val="0"/>
</file>

<file path=xl/ctrlProps/ctrlProp51.xml><?xml version="1.0" encoding="utf-8"?>
<formControlPr xmlns="http://schemas.microsoft.com/office/spreadsheetml/2009/9/main" objectType="Drop" dropStyle="combo" dx="16" fmlaLink="#REF!" fmlaRange="$O$6:$O$9" sel="3" val="0"/>
</file>

<file path=xl/ctrlProps/ctrlProp510.xml><?xml version="1.0" encoding="utf-8"?>
<formControlPr xmlns="http://schemas.microsoft.com/office/spreadsheetml/2009/9/main" objectType="Drop" dropStyle="combo" dx="16" fmlaLink="$C$20" fmlaRange="$N$6:$N$9" sel="2" val="0"/>
</file>

<file path=xl/ctrlProps/ctrlProp511.xml><?xml version="1.0" encoding="utf-8"?>
<formControlPr xmlns="http://schemas.microsoft.com/office/spreadsheetml/2009/9/main" objectType="Drop" dropStyle="combo" dx="16" fmlaLink="$C$19" fmlaRange="$O$6:$O$9" sel="2" val="0"/>
</file>

<file path=xl/ctrlProps/ctrlProp512.xml><?xml version="1.0" encoding="utf-8"?>
<formControlPr xmlns="http://schemas.microsoft.com/office/spreadsheetml/2009/9/main" objectType="Drop" dropStyle="combo" dx="16" fmlaLink="$C$17" fmlaRange="$N$6:$N$9" sel="2" val="0"/>
</file>

<file path=xl/ctrlProps/ctrlProp513.xml><?xml version="1.0" encoding="utf-8"?>
<formControlPr xmlns="http://schemas.microsoft.com/office/spreadsheetml/2009/9/main" objectType="Drop" dropStyle="combo" dx="16" fmlaLink="$C$25" fmlaRange="$O$6:$O$9" sel="2" val="0"/>
</file>

<file path=xl/ctrlProps/ctrlProp514.xml><?xml version="1.0" encoding="utf-8"?>
<formControlPr xmlns="http://schemas.microsoft.com/office/spreadsheetml/2009/9/main" objectType="Drop" dropStyle="combo" dx="16" fmlaLink="$C$23" fmlaRange="$N$6:$N$9" sel="4" val="0"/>
</file>

<file path=xl/ctrlProps/ctrlProp515.xml><?xml version="1.0" encoding="utf-8"?>
<formControlPr xmlns="http://schemas.microsoft.com/office/spreadsheetml/2009/9/main" objectType="Drop" dropStyle="combo" dx="16" fmlaLink="$C$34" fmlaRange="$O$6:$O$9" sel="2" val="0"/>
</file>

<file path=xl/ctrlProps/ctrlProp516.xml><?xml version="1.0" encoding="utf-8"?>
<formControlPr xmlns="http://schemas.microsoft.com/office/spreadsheetml/2009/9/main" objectType="Drop" dropStyle="combo" dx="16" fmlaLink="$C$37" fmlaRange="$O$6:$O$9" sel="3" val="0"/>
</file>

<file path=xl/ctrlProps/ctrlProp517.xml><?xml version="1.0" encoding="utf-8"?>
<formControlPr xmlns="http://schemas.microsoft.com/office/spreadsheetml/2009/9/main" objectType="Drop" dropStyle="combo" dx="16" fmlaLink="$C$40" fmlaRange="$O$6:$O$9" sel="4" val="0"/>
</file>

<file path=xl/ctrlProps/ctrlProp518.xml><?xml version="1.0" encoding="utf-8"?>
<formControlPr xmlns="http://schemas.microsoft.com/office/spreadsheetml/2009/9/main" objectType="Drop" dropStyle="combo" dx="16" fmlaLink="$C$43" fmlaRange="$O$6:$O$9" sel="2" val="0"/>
</file>

<file path=xl/ctrlProps/ctrlProp519.xml><?xml version="1.0" encoding="utf-8"?>
<formControlPr xmlns="http://schemas.microsoft.com/office/spreadsheetml/2009/9/main" objectType="Drop" dropStyle="combo" dx="16" fmlaLink="$C$46" fmlaRange="$O$6:$O$9" sel="2" val="0"/>
</file>

<file path=xl/ctrlProps/ctrlProp52.xml><?xml version="1.0" encoding="utf-8"?>
<formControlPr xmlns="http://schemas.microsoft.com/office/spreadsheetml/2009/9/main" objectType="Drop" dropStyle="combo" dx="16" fmlaLink="#REF!" fmlaRange="$N$6:$N$9" sel="0" val="0"/>
</file>

<file path=xl/ctrlProps/ctrlProp520.xml><?xml version="1.0" encoding="utf-8"?>
<formControlPr xmlns="http://schemas.microsoft.com/office/spreadsheetml/2009/9/main" objectType="Drop" dropStyle="combo" dx="16" fmlaLink="$C$49" fmlaRange="$O$6:$O$9" sel="2" val="0"/>
</file>

<file path=xl/ctrlProps/ctrlProp521.xml><?xml version="1.0" encoding="utf-8"?>
<formControlPr xmlns="http://schemas.microsoft.com/office/spreadsheetml/2009/9/main" objectType="Drop" dropStyle="combo" dx="16" fmlaLink="$C$52" fmlaRange="$O$6:$O$9" sel="2" val="0"/>
</file>

<file path=xl/ctrlProps/ctrlProp522.xml><?xml version="1.0" encoding="utf-8"?>
<formControlPr xmlns="http://schemas.microsoft.com/office/spreadsheetml/2009/9/main" objectType="Drop" dropStyle="combo" dx="16" fmlaLink="$C$58" fmlaRange="$O$6:$O$9" sel="0" val="0"/>
</file>

<file path=xl/ctrlProps/ctrlProp523.xml><?xml version="1.0" encoding="utf-8"?>
<formControlPr xmlns="http://schemas.microsoft.com/office/spreadsheetml/2009/9/main" objectType="Drop" dropStyle="combo" dx="16" fmlaLink="$C$55" fmlaRange="$O$6:$O$9" sel="3" val="0"/>
</file>

<file path=xl/ctrlProps/ctrlProp524.xml><?xml version="1.0" encoding="utf-8"?>
<formControlPr xmlns="http://schemas.microsoft.com/office/spreadsheetml/2009/9/main" objectType="Drop" dropStyle="combo" dx="16" fmlaLink="$C$61" fmlaRange="$O$6:$O$9" sel="0" val="0"/>
</file>

<file path=xl/ctrlProps/ctrlProp525.xml><?xml version="1.0" encoding="utf-8"?>
<formControlPr xmlns="http://schemas.microsoft.com/office/spreadsheetml/2009/9/main" objectType="Drop" dropStyle="combo" dx="16" fmlaLink="$C$64" fmlaRange="$O$6:$O$9" sel="0" val="0"/>
</file>

<file path=xl/ctrlProps/ctrlProp526.xml><?xml version="1.0" encoding="utf-8"?>
<formControlPr xmlns="http://schemas.microsoft.com/office/spreadsheetml/2009/9/main" objectType="Drop" dropStyle="combo" dx="16" fmlaLink="$C$67" fmlaRange="$O$6:$O$9" sel="0" val="0"/>
</file>

<file path=xl/ctrlProps/ctrlProp527.xml><?xml version="1.0" encoding="utf-8"?>
<formControlPr xmlns="http://schemas.microsoft.com/office/spreadsheetml/2009/9/main" objectType="Drop" dropStyle="combo" dx="16" fmlaLink="$C$70" fmlaRange="$O$6:$O$9" sel="0" val="0"/>
</file>

<file path=xl/ctrlProps/ctrlProp528.xml><?xml version="1.0" encoding="utf-8"?>
<formControlPr xmlns="http://schemas.microsoft.com/office/spreadsheetml/2009/9/main" objectType="Drop" dropStyle="combo" dx="16" fmlaLink="$C$73" fmlaRange="$O$6:$O$9" sel="0" val="0"/>
</file>

<file path=xl/ctrlProps/ctrlProp529.xml><?xml version="1.0" encoding="utf-8"?>
<formControlPr xmlns="http://schemas.microsoft.com/office/spreadsheetml/2009/9/main" objectType="Drop" dropStyle="combo" dx="16" fmlaLink="$C$76" fmlaRange="$O$6:$O$9" sel="0" val="0"/>
</file>

<file path=xl/ctrlProps/ctrlProp53.xml><?xml version="1.0" encoding="utf-8"?>
<formControlPr xmlns="http://schemas.microsoft.com/office/spreadsheetml/2009/9/main" objectType="Drop" dropStyle="combo" dx="16" fmlaLink="#REF!" fmlaRange="$O$6:$O$9" sel="0" val="0"/>
</file>

<file path=xl/ctrlProps/ctrlProp530.xml><?xml version="1.0" encoding="utf-8"?>
<formControlPr xmlns="http://schemas.microsoft.com/office/spreadsheetml/2009/9/main" objectType="Drop" dropStyle="combo" dx="16" fmlaLink="$C$79" fmlaRange="$O$6:$O$9" sel="0" val="0"/>
</file>

<file path=xl/ctrlProps/ctrlProp531.xml><?xml version="1.0" encoding="utf-8"?>
<formControlPr xmlns="http://schemas.microsoft.com/office/spreadsheetml/2009/9/main" objectType="Drop" dropStyle="combo" dx="16" fmlaLink="$C$82" fmlaRange="$O$6:$O$9" sel="0" val="0"/>
</file>

<file path=xl/ctrlProps/ctrlProp532.xml><?xml version="1.0" encoding="utf-8"?>
<formControlPr xmlns="http://schemas.microsoft.com/office/spreadsheetml/2009/9/main" objectType="Drop" dropStyle="combo" dx="16" fmlaLink="$C$85" fmlaRange="$O$6:$O$9" sel="0" val="0"/>
</file>

<file path=xl/ctrlProps/ctrlProp533.xml><?xml version="1.0" encoding="utf-8"?>
<formControlPr xmlns="http://schemas.microsoft.com/office/spreadsheetml/2009/9/main" objectType="Drop" dropStyle="combo" dx="16" fmlaLink="$C$88" fmlaRange="$O$6:$O$9" sel="0" val="0"/>
</file>

<file path=xl/ctrlProps/ctrlProp534.xml><?xml version="1.0" encoding="utf-8"?>
<formControlPr xmlns="http://schemas.microsoft.com/office/spreadsheetml/2009/9/main" objectType="Drop" dropStyle="combo" dx="16" fmlaLink="$C$91" fmlaRange="$O$6:$O$9" sel="0" val="0"/>
</file>

<file path=xl/ctrlProps/ctrlProp535.xml><?xml version="1.0" encoding="utf-8"?>
<formControlPr xmlns="http://schemas.microsoft.com/office/spreadsheetml/2009/9/main" objectType="Drop" dropStyle="combo" dx="16" fmlaLink="$C$94" fmlaRange="$O$6:$O$9" sel="0" val="0"/>
</file>

<file path=xl/ctrlProps/ctrlProp536.xml><?xml version="1.0" encoding="utf-8"?>
<formControlPr xmlns="http://schemas.microsoft.com/office/spreadsheetml/2009/9/main" objectType="Drop" dropStyle="combo" dx="16" fmlaLink="$C$97" fmlaRange="$O$6:$O$9" sel="0" val="0"/>
</file>

<file path=xl/ctrlProps/ctrlProp537.xml><?xml version="1.0" encoding="utf-8"?>
<formControlPr xmlns="http://schemas.microsoft.com/office/spreadsheetml/2009/9/main" objectType="Drop" dropStyle="combo" dx="16" fmlaLink="$C$100" fmlaRange="$O$6:$O$9" sel="0" val="0"/>
</file>

<file path=xl/ctrlProps/ctrlProp538.xml><?xml version="1.0" encoding="utf-8"?>
<formControlPr xmlns="http://schemas.microsoft.com/office/spreadsheetml/2009/9/main" objectType="Drop" dropStyle="combo" dx="16" fmlaLink="$C$103" fmlaRange="$O$6:$O$9" sel="0" val="0"/>
</file>

<file path=xl/ctrlProps/ctrlProp539.xml><?xml version="1.0" encoding="utf-8"?>
<formControlPr xmlns="http://schemas.microsoft.com/office/spreadsheetml/2009/9/main" objectType="Drop" dropStyle="combo" dx="16" fmlaLink="$C$106" fmlaRange="$O$6:$O$9" sel="0" val="0"/>
</file>

<file path=xl/ctrlProps/ctrlProp54.xml><?xml version="1.0" encoding="utf-8"?>
<formControlPr xmlns="http://schemas.microsoft.com/office/spreadsheetml/2009/9/main" objectType="Drop" dropStyle="combo" dx="16" fmlaLink="#REF!" fmlaRange="$N$6:$N$9" sel="0" val="0"/>
</file>

<file path=xl/ctrlProps/ctrlProp540.xml><?xml version="1.0" encoding="utf-8"?>
<formControlPr xmlns="http://schemas.microsoft.com/office/spreadsheetml/2009/9/main" objectType="Drop" dropStyle="combo" dx="16" fmlaLink="$C$109" fmlaRange="$O$6:$O$9" sel="0" val="0"/>
</file>

<file path=xl/ctrlProps/ctrlProp541.xml><?xml version="1.0" encoding="utf-8"?>
<formControlPr xmlns="http://schemas.microsoft.com/office/spreadsheetml/2009/9/main" objectType="Drop" dropStyle="combo" dx="16" fmlaLink="$C$112" fmlaRange="$O$6:$O$9" sel="0" val="0"/>
</file>

<file path=xl/ctrlProps/ctrlProp542.xml><?xml version="1.0" encoding="utf-8"?>
<formControlPr xmlns="http://schemas.microsoft.com/office/spreadsheetml/2009/9/main" objectType="Drop" dropStyle="combo" dx="16" fmlaLink="$C$115" fmlaRange="$O$6:$O$9" sel="0" val="0"/>
</file>

<file path=xl/ctrlProps/ctrlProp543.xml><?xml version="1.0" encoding="utf-8"?>
<formControlPr xmlns="http://schemas.microsoft.com/office/spreadsheetml/2009/9/main" objectType="Drop" dropStyle="combo" dx="16" fmlaLink="$C$118" fmlaRange="$O$6:$O$9" sel="0" val="0"/>
</file>

<file path=xl/ctrlProps/ctrlProp544.xml><?xml version="1.0" encoding="utf-8"?>
<formControlPr xmlns="http://schemas.microsoft.com/office/spreadsheetml/2009/9/main" objectType="Drop" dropStyle="combo" dx="16" fmlaLink="$C$121" fmlaRange="$O$6:$O$9" sel="0" val="0"/>
</file>

<file path=xl/ctrlProps/ctrlProp545.xml><?xml version="1.0" encoding="utf-8"?>
<formControlPr xmlns="http://schemas.microsoft.com/office/spreadsheetml/2009/9/main" objectType="Drop" dropStyle="combo" dx="16" fmlaLink="$C$124" fmlaRange="$O$6:$O$9" sel="0" val="0"/>
</file>

<file path=xl/ctrlProps/ctrlProp546.xml><?xml version="1.0" encoding="utf-8"?>
<formControlPr xmlns="http://schemas.microsoft.com/office/spreadsheetml/2009/9/main" objectType="Drop" dropStyle="combo" dx="16" fmlaLink="$C$127" fmlaRange="$O$6:$O$9" sel="0" val="0"/>
</file>

<file path=xl/ctrlProps/ctrlProp547.xml><?xml version="1.0" encoding="utf-8"?>
<formControlPr xmlns="http://schemas.microsoft.com/office/spreadsheetml/2009/9/main" objectType="Drop" dropStyle="combo" dx="16" fmlaLink="$C$130" fmlaRange="$O$6:$O$9" sel="0" val="0"/>
</file>

<file path=xl/ctrlProps/ctrlProp548.xml><?xml version="1.0" encoding="utf-8"?>
<formControlPr xmlns="http://schemas.microsoft.com/office/spreadsheetml/2009/9/main" objectType="Drop" dropStyle="combo" dx="16" fmlaLink="$C$133" fmlaRange="$O$6:$O$9" sel="0" val="0"/>
</file>

<file path=xl/ctrlProps/ctrlProp549.xml><?xml version="1.0" encoding="utf-8"?>
<formControlPr xmlns="http://schemas.microsoft.com/office/spreadsheetml/2009/9/main" objectType="Drop" dropStyle="combo" dx="16" fmlaLink="$C$136" fmlaRange="$O$6:$O$9" sel="0" val="0"/>
</file>

<file path=xl/ctrlProps/ctrlProp55.xml><?xml version="1.0" encoding="utf-8"?>
<formControlPr xmlns="http://schemas.microsoft.com/office/spreadsheetml/2009/9/main" objectType="Drop" dropStyle="combo" dx="16" fmlaLink="#REF!" fmlaRange="$O$6:$O$9" sel="0" val="0"/>
</file>

<file path=xl/ctrlProps/ctrlProp550.xml><?xml version="1.0" encoding="utf-8"?>
<formControlPr xmlns="http://schemas.microsoft.com/office/spreadsheetml/2009/9/main" objectType="Drop" dropStyle="combo" dx="16" fmlaLink="$C$139" fmlaRange="$O$6:$O$9" sel="0" val="0"/>
</file>

<file path=xl/ctrlProps/ctrlProp551.xml><?xml version="1.0" encoding="utf-8"?>
<formControlPr xmlns="http://schemas.microsoft.com/office/spreadsheetml/2009/9/main" objectType="Drop" dropStyle="combo" dx="16" fmlaLink="$C$142" fmlaRange="$O$6:$O$9" sel="0" val="0"/>
</file>

<file path=xl/ctrlProps/ctrlProp552.xml><?xml version="1.0" encoding="utf-8"?>
<formControlPr xmlns="http://schemas.microsoft.com/office/spreadsheetml/2009/9/main" objectType="Drop" dropStyle="combo" dx="16" fmlaLink="$C$145" fmlaRange="$O$6:$O$9" sel="0" val="0"/>
</file>

<file path=xl/ctrlProps/ctrlProp553.xml><?xml version="1.0" encoding="utf-8"?>
<formControlPr xmlns="http://schemas.microsoft.com/office/spreadsheetml/2009/9/main" objectType="Drop" dropStyle="combo" dx="16" fmlaLink="$C$148" fmlaRange="$O$6:$O$9" sel="0" val="0"/>
</file>

<file path=xl/ctrlProps/ctrlProp554.xml><?xml version="1.0" encoding="utf-8"?>
<formControlPr xmlns="http://schemas.microsoft.com/office/spreadsheetml/2009/9/main" objectType="Drop" dropStyle="combo" dx="16" fmlaLink="$C$151" fmlaRange="$O$6:$O$9" sel="0" val="0"/>
</file>

<file path=xl/ctrlProps/ctrlProp555.xml><?xml version="1.0" encoding="utf-8"?>
<formControlPr xmlns="http://schemas.microsoft.com/office/spreadsheetml/2009/9/main" objectType="Drop" dropStyle="combo" dx="16" fmlaLink="$C$154" fmlaRange="$O$6:$O$9" sel="0" val="0"/>
</file>

<file path=xl/ctrlProps/ctrlProp556.xml><?xml version="1.0" encoding="utf-8"?>
<formControlPr xmlns="http://schemas.microsoft.com/office/spreadsheetml/2009/9/main" objectType="Drop" dropStyle="combo" dx="16" fmlaLink="$C$157" fmlaRange="$O$6:$O$9" sel="0" val="0"/>
</file>

<file path=xl/ctrlProps/ctrlProp557.xml><?xml version="1.0" encoding="utf-8"?>
<formControlPr xmlns="http://schemas.microsoft.com/office/spreadsheetml/2009/9/main" objectType="Drop" dropStyle="combo" dx="16" fmlaLink="$C$160" fmlaRange="$O$6:$O$9" sel="0" val="0"/>
</file>

<file path=xl/ctrlProps/ctrlProp558.xml><?xml version="1.0" encoding="utf-8"?>
<formControlPr xmlns="http://schemas.microsoft.com/office/spreadsheetml/2009/9/main" objectType="Drop" dropStyle="combo" dx="16" fmlaLink="$C$163" fmlaRange="$O$6:$O$9" sel="1" val="0"/>
</file>

<file path=xl/ctrlProps/ctrlProp559.xml><?xml version="1.0" encoding="utf-8"?>
<formControlPr xmlns="http://schemas.microsoft.com/office/spreadsheetml/2009/9/main" objectType="Drop" dropStyle="combo" dx="16" fmlaLink="$C$25" fmlaRange="$O$6:$O$9" sel="2" val="0"/>
</file>

<file path=xl/ctrlProps/ctrlProp56.xml><?xml version="1.0" encoding="utf-8"?>
<formControlPr xmlns="http://schemas.microsoft.com/office/spreadsheetml/2009/9/main" objectType="Drop" dropStyle="combo" dx="16" fmlaLink="#REF!" fmlaRange="$N$6:$N$9" sel="0" val="0"/>
</file>

<file path=xl/ctrlProps/ctrlProp560.xml><?xml version="1.0" encoding="utf-8"?>
<formControlPr xmlns="http://schemas.microsoft.com/office/spreadsheetml/2009/9/main" objectType="Drop" dropStyle="combo" dx="16" fmlaLink="$C$19" fmlaRange="$O$6:$O$9" sel="2" val="0"/>
</file>

<file path=xl/ctrlProps/ctrlProp561.xml><?xml version="1.0" encoding="utf-8"?>
<formControlPr xmlns="http://schemas.microsoft.com/office/spreadsheetml/2009/9/main" objectType="Drop" dropStyle="combo" dx="16" fmlaLink="$C$22" fmlaRange="$O$6:$O$9" sel="2" val="0"/>
</file>

<file path=xl/ctrlProps/ctrlProp562.xml><?xml version="1.0" encoding="utf-8"?>
<formControlPr xmlns="http://schemas.microsoft.com/office/spreadsheetml/2009/9/main" objectType="Drop" dropStyle="combo" dx="16" fmlaLink="$C$31" fmlaRange="$O$6:$O$9" sel="2" val="0"/>
</file>

<file path=xl/ctrlProps/ctrlProp563.xml><?xml version="1.0" encoding="utf-8"?>
<formControlPr xmlns="http://schemas.microsoft.com/office/spreadsheetml/2009/9/main" objectType="Drop" dropStyle="combo" dx="16" fmlaLink="$C$22" fmlaRange="$O$6:$O$9" sel="2" val="0"/>
</file>

<file path=xl/ctrlProps/ctrlProp564.xml><?xml version="1.0" encoding="utf-8"?>
<formControlPr xmlns="http://schemas.microsoft.com/office/spreadsheetml/2009/9/main" objectType="Drop" dropStyle="combo" dx="16" fmlaLink="$C$19" fmlaRange="$O$6:$O$9" sel="2" val="0"/>
</file>

<file path=xl/ctrlProps/ctrlProp565.xml><?xml version="1.0" encoding="utf-8"?>
<formControlPr xmlns="http://schemas.microsoft.com/office/spreadsheetml/2009/9/main" objectType="Drop" dropStyle="combo" dx="16" fmlaLink="$C$19" fmlaRange="$O$6:$O$9" sel="2" val="0"/>
</file>

<file path=xl/ctrlProps/ctrlProp566.xml><?xml version="1.0" encoding="utf-8"?>
<formControlPr xmlns="http://schemas.microsoft.com/office/spreadsheetml/2009/9/main" objectType="Drop" dropStyle="combo" dx="16" fmlaLink="$C$43" fmlaRange="$O$6:$O$9" sel="2" val="0"/>
</file>

<file path=xl/ctrlProps/ctrlProp567.xml><?xml version="1.0" encoding="utf-8"?>
<formControlPr xmlns="http://schemas.microsoft.com/office/spreadsheetml/2009/9/main" objectType="Drop" dropStyle="combo" dx="16" fmlaLink="$C$19" fmlaRange="$O$6:$O$9" sel="2" val="0"/>
</file>

<file path=xl/ctrlProps/ctrlProp568.xml><?xml version="1.0" encoding="utf-8"?>
<formControlPr xmlns="http://schemas.microsoft.com/office/spreadsheetml/2009/9/main" objectType="Drop" dropStyle="combo" dx="16" fmlaLink="$C$40" fmlaRange="$O$6:$O$9" sel="4" val="0"/>
</file>

<file path=xl/ctrlProps/ctrlProp569.xml><?xml version="1.0" encoding="utf-8"?>
<formControlPr xmlns="http://schemas.microsoft.com/office/spreadsheetml/2009/9/main" objectType="Drop" dropStyle="combo" dx="16" fmlaLink="$C$28" fmlaRange="$O$6:$O$9" sel="2" val="0"/>
</file>

<file path=xl/ctrlProps/ctrlProp57.xml><?xml version="1.0" encoding="utf-8"?>
<formControlPr xmlns="http://schemas.microsoft.com/office/spreadsheetml/2009/9/main" objectType="Drop" dropStyle="combo" dx="16" fmlaLink="#REF!" fmlaRange="$O$6:$O$9" sel="3" val="0"/>
</file>

<file path=xl/ctrlProps/ctrlProp570.xml><?xml version="1.0" encoding="utf-8"?>
<formControlPr xmlns="http://schemas.microsoft.com/office/spreadsheetml/2009/9/main" objectType="Drop" dropStyle="combo" dx="16" fmlaLink="$C$28" fmlaRange="$O$6:$O$9" sel="2" val="0"/>
</file>

<file path=xl/ctrlProps/ctrlProp571.xml><?xml version="1.0" encoding="utf-8"?>
<formControlPr xmlns="http://schemas.microsoft.com/office/spreadsheetml/2009/9/main" objectType="Drop" dropStyle="combo" dx="16" fmlaLink="$C$25" fmlaRange="$O$6:$O$9" sel="2" val="0"/>
</file>

<file path=xl/ctrlProps/ctrlProp572.xml><?xml version="1.0" encoding="utf-8"?>
<formControlPr xmlns="http://schemas.microsoft.com/office/spreadsheetml/2009/9/main" objectType="Drop" dropStyle="combo" dx="16" fmlaLink="$C$43" fmlaRange="$O$6:$O$9" sel="2" val="0"/>
</file>

<file path=xl/ctrlProps/ctrlProp573.xml><?xml version="1.0" encoding="utf-8"?>
<formControlPr xmlns="http://schemas.microsoft.com/office/spreadsheetml/2009/9/main" objectType="Drop" dropStyle="combo" dx="16" fmlaLink="$C$19" fmlaRange="$O$6:$O$9" sel="2" val="0"/>
</file>

<file path=xl/ctrlProps/ctrlProp574.xml><?xml version="1.0" encoding="utf-8"?>
<formControlPr xmlns="http://schemas.microsoft.com/office/spreadsheetml/2009/9/main" objectType="Drop" dropStyle="combo" dx="16" fmlaLink="$C$40" fmlaRange="$O$6:$O$9" sel="4" val="0"/>
</file>

<file path=xl/ctrlProps/ctrlProp575.xml><?xml version="1.0" encoding="utf-8"?>
<formControlPr xmlns="http://schemas.microsoft.com/office/spreadsheetml/2009/9/main" objectType="Drop" dropStyle="combo" dx="16" fmlaLink="$C$25" fmlaRange="$O$6:$O$9" sel="2" val="0"/>
</file>

<file path=xl/ctrlProps/ctrlProp576.xml><?xml version="1.0" encoding="utf-8"?>
<formControlPr xmlns="http://schemas.microsoft.com/office/spreadsheetml/2009/9/main" objectType="Drop" dropStyle="combo" dx="16" fmlaLink="$C$22" fmlaRange="$O$6:$O$9" sel="2" val="0"/>
</file>

<file path=xl/ctrlProps/ctrlProp577.xml><?xml version="1.0" encoding="utf-8"?>
<formControlPr xmlns="http://schemas.microsoft.com/office/spreadsheetml/2009/9/main" objectType="Drop" dropStyle="combo" dx="16" fmlaLink="$C$19" fmlaRange="$O$6:$O$9" sel="2" val="0"/>
</file>

<file path=xl/ctrlProps/ctrlProp578.xml><?xml version="1.0" encoding="utf-8"?>
<formControlPr xmlns="http://schemas.microsoft.com/office/spreadsheetml/2009/9/main" objectType="Drop" dropStyle="combo" dx="16" fmlaLink="$C$22" fmlaRange="$O$6:$O$9" sel="2" val="0"/>
</file>

<file path=xl/ctrlProps/ctrlProp579.xml><?xml version="1.0" encoding="utf-8"?>
<formControlPr xmlns="http://schemas.microsoft.com/office/spreadsheetml/2009/9/main" objectType="Drop" dropStyle="combo" dx="16" fmlaLink="$C$20" fmlaRange="$N$6:$N$10" sel="2" val="0"/>
</file>

<file path=xl/ctrlProps/ctrlProp58.xml><?xml version="1.0" encoding="utf-8"?>
<formControlPr xmlns="http://schemas.microsoft.com/office/spreadsheetml/2009/9/main" objectType="Drop" dropStyle="combo" dx="16" fmlaLink="#REF!" fmlaRange="$N$6:$N$9" sel="0" val="0"/>
</file>

<file path=xl/ctrlProps/ctrlProp580.xml><?xml version="1.0" encoding="utf-8"?>
<formControlPr xmlns="http://schemas.microsoft.com/office/spreadsheetml/2009/9/main" objectType="Drop" dropStyle="combo" dx="16" fmlaLink="$C$14" fmlaRange="$N$6:$N$10" sel="3" val="0"/>
</file>

<file path=xl/ctrlProps/ctrlProp581.xml><?xml version="1.0" encoding="utf-8"?>
<formControlPr xmlns="http://schemas.microsoft.com/office/spreadsheetml/2009/9/main" objectType="Drop" dropStyle="combo" dx="16" fmlaLink="$C$17" fmlaRange="$N$6:$N$10" sel="2" val="0"/>
</file>

<file path=xl/ctrlProps/ctrlProp582.xml><?xml version="1.0" encoding="utf-8"?>
<formControlPr xmlns="http://schemas.microsoft.com/office/spreadsheetml/2009/9/main" objectType="Drop" dropStyle="combo" dx="16" fmlaLink="$C$23" fmlaRange="$N$6:$N$10" sel="4" val="0"/>
</file>

<file path=xl/ctrlProps/ctrlProp583.xml><?xml version="1.0" encoding="utf-8"?>
<formControlPr xmlns="http://schemas.microsoft.com/office/spreadsheetml/2009/9/main" objectType="Drop" dropStyle="combo" dx="16" fmlaLink="$C$26" fmlaRange="$N$6:$N$10" sel="2" val="0"/>
</file>

<file path=xl/ctrlProps/ctrlProp584.xml><?xml version="1.0" encoding="utf-8"?>
<formControlPr xmlns="http://schemas.microsoft.com/office/spreadsheetml/2009/9/main" objectType="Drop" dropStyle="combo" dx="16" fmlaLink="$C$29" fmlaRange="$N$6:$N$10" sel="2" val="0"/>
</file>

<file path=xl/ctrlProps/ctrlProp585.xml><?xml version="1.0" encoding="utf-8"?>
<formControlPr xmlns="http://schemas.microsoft.com/office/spreadsheetml/2009/9/main" objectType="Drop" dropStyle="combo" dx="16" fmlaLink="$C$32" fmlaRange="$N$6:$N$10" sel="5" val="0"/>
</file>

<file path=xl/ctrlProps/ctrlProp586.xml><?xml version="1.0" encoding="utf-8"?>
<formControlPr xmlns="http://schemas.microsoft.com/office/spreadsheetml/2009/9/main" objectType="Drop" dropStyle="combo" dx="16" fmlaLink="$C$35" fmlaRange="$N$6:$N$10" sel="2" val="0"/>
</file>

<file path=xl/ctrlProps/ctrlProp587.xml><?xml version="1.0" encoding="utf-8"?>
<formControlPr xmlns="http://schemas.microsoft.com/office/spreadsheetml/2009/9/main" objectType="Drop" dropStyle="combo" dx="16" fmlaLink="$C$38" fmlaRange="$N$6:$N$10" sel="2" val="0"/>
</file>

<file path=xl/ctrlProps/ctrlProp588.xml><?xml version="1.0" encoding="utf-8"?>
<formControlPr xmlns="http://schemas.microsoft.com/office/spreadsheetml/2009/9/main" objectType="Drop" dropStyle="combo" dx="16" fmlaLink="$C$41" fmlaRange="$N$6:$N$10" sel="2" val="0"/>
</file>

<file path=xl/ctrlProps/ctrlProp589.xml><?xml version="1.0" encoding="utf-8"?>
<formControlPr xmlns="http://schemas.microsoft.com/office/spreadsheetml/2009/9/main" objectType="Drop" dropStyle="combo" dx="16" fmlaLink="$C$44" fmlaRange="$N$6:$N$10" sel="1" val="0"/>
</file>

<file path=xl/ctrlProps/ctrlProp59.xml><?xml version="1.0" encoding="utf-8"?>
<formControlPr xmlns="http://schemas.microsoft.com/office/spreadsheetml/2009/9/main" objectType="Drop" dropStyle="combo" dx="16" fmlaLink="#REF!" fmlaRange="$O$6:$O$9" sel="0" val="0"/>
</file>

<file path=xl/ctrlProps/ctrlProp590.xml><?xml version="1.0" encoding="utf-8"?>
<formControlPr xmlns="http://schemas.microsoft.com/office/spreadsheetml/2009/9/main" objectType="Drop" dropStyle="combo" dx="16" fmlaLink="$C$47" fmlaRange="$N$6:$N$10" sel="1" val="0"/>
</file>

<file path=xl/ctrlProps/ctrlProp591.xml><?xml version="1.0" encoding="utf-8"?>
<formControlPr xmlns="http://schemas.microsoft.com/office/spreadsheetml/2009/9/main" objectType="Drop" dropStyle="combo" dx="16" fmlaLink="$C$50" fmlaRange="$N$6:$N$10" sel="4" val="0"/>
</file>

<file path=xl/ctrlProps/ctrlProp592.xml><?xml version="1.0" encoding="utf-8"?>
<formControlPr xmlns="http://schemas.microsoft.com/office/spreadsheetml/2009/9/main" objectType="Drop" dropStyle="combo" dx="16" fmlaLink="$C$53" fmlaRange="$N$6:$N$10" sel="1" val="0"/>
</file>

<file path=xl/ctrlProps/ctrlProp593.xml><?xml version="1.0" encoding="utf-8"?>
<formControlPr xmlns="http://schemas.microsoft.com/office/spreadsheetml/2009/9/main" objectType="Drop" dropStyle="combo" dx="16" fmlaLink="$C$56" fmlaRange="$N$6:$N$10" sel="1" val="0"/>
</file>

<file path=xl/ctrlProps/ctrlProp594.xml><?xml version="1.0" encoding="utf-8"?>
<formControlPr xmlns="http://schemas.microsoft.com/office/spreadsheetml/2009/9/main" objectType="Drop" dropStyle="combo" dx="16" fmlaLink="$C$59" fmlaRange="$N$6:$N$10" sel="1" val="0"/>
</file>

<file path=xl/ctrlProps/ctrlProp595.xml><?xml version="1.0" encoding="utf-8"?>
<formControlPr xmlns="http://schemas.microsoft.com/office/spreadsheetml/2009/9/main" objectType="Drop" dropStyle="combo" dx="16" fmlaLink="$C$62" fmlaRange="$N$6:$N$10" sel="1" val="0"/>
</file>

<file path=xl/ctrlProps/ctrlProp596.xml><?xml version="1.0" encoding="utf-8"?>
<formControlPr xmlns="http://schemas.microsoft.com/office/spreadsheetml/2009/9/main" objectType="Drop" dropStyle="combo" dx="16" fmlaLink="$C$65" fmlaRange="$N$6:$N$10" sel="1" val="0"/>
</file>

<file path=xl/ctrlProps/ctrlProp597.xml><?xml version="1.0" encoding="utf-8"?>
<formControlPr xmlns="http://schemas.microsoft.com/office/spreadsheetml/2009/9/main" objectType="Drop" dropStyle="combo" dx="16" fmlaLink="$C$68" fmlaRange="$N$6:$N$10" sel="1" val="0"/>
</file>

<file path=xl/ctrlProps/ctrlProp598.xml><?xml version="1.0" encoding="utf-8"?>
<formControlPr xmlns="http://schemas.microsoft.com/office/spreadsheetml/2009/9/main" objectType="Drop" dropStyle="combo" dx="16" fmlaLink="$C$71" fmlaRange="$N$6:$N$10" sel="1" val="0"/>
</file>

<file path=xl/ctrlProps/ctrlProp599.xml><?xml version="1.0" encoding="utf-8"?>
<formControlPr xmlns="http://schemas.microsoft.com/office/spreadsheetml/2009/9/main" objectType="Drop" dropStyle="combo" dx="16" fmlaLink="$C$74" fmlaRange="$N$6:$N$10" sel="1" val="0"/>
</file>

<file path=xl/ctrlProps/ctrlProp6.xml><?xml version="1.0" encoding="utf-8"?>
<formControlPr xmlns="http://schemas.microsoft.com/office/spreadsheetml/2009/9/main" objectType="Drop" dropStyle="combo" dx="16" fmlaLink="#REF!" fmlaRange="#REF!" sel="0" val="0"/>
</file>

<file path=xl/ctrlProps/ctrlProp60.xml><?xml version="1.0" encoding="utf-8"?>
<formControlPr xmlns="http://schemas.microsoft.com/office/spreadsheetml/2009/9/main" objectType="Drop" dropStyle="combo" dx="16" fmlaLink="#REF!" fmlaRange="$N$6:$N$9" sel="0" val="0"/>
</file>

<file path=xl/ctrlProps/ctrlProp600.xml><?xml version="1.0" encoding="utf-8"?>
<formControlPr xmlns="http://schemas.microsoft.com/office/spreadsheetml/2009/9/main" objectType="Drop" dropStyle="combo" dx="16" fmlaLink="$C$77" fmlaRange="$N$6:$N$10" sel="1" val="0"/>
</file>

<file path=xl/ctrlProps/ctrlProp601.xml><?xml version="1.0" encoding="utf-8"?>
<formControlPr xmlns="http://schemas.microsoft.com/office/spreadsheetml/2009/9/main" objectType="Drop" dropStyle="combo" dx="16" fmlaLink="$C$80" fmlaRange="$N$6:$N$10" sel="1" val="0"/>
</file>

<file path=xl/ctrlProps/ctrlProp602.xml><?xml version="1.0" encoding="utf-8"?>
<formControlPr xmlns="http://schemas.microsoft.com/office/spreadsheetml/2009/9/main" objectType="Drop" dropStyle="combo" dx="16" fmlaLink="$C$83" fmlaRange="$N$6:$N$10" sel="1" val="0"/>
</file>

<file path=xl/ctrlProps/ctrlProp603.xml><?xml version="1.0" encoding="utf-8"?>
<formControlPr xmlns="http://schemas.microsoft.com/office/spreadsheetml/2009/9/main" objectType="Drop" dropStyle="combo" dx="16" fmlaLink="$C$86" fmlaRange="$N$6:$N$10" sel="1" val="0"/>
</file>

<file path=xl/ctrlProps/ctrlProp604.xml><?xml version="1.0" encoding="utf-8"?>
<formControlPr xmlns="http://schemas.microsoft.com/office/spreadsheetml/2009/9/main" objectType="Drop" dropStyle="combo" dx="16" fmlaLink="$C$89" fmlaRange="$N$6:$N$10" sel="1" val="0"/>
</file>

<file path=xl/ctrlProps/ctrlProp605.xml><?xml version="1.0" encoding="utf-8"?>
<formControlPr xmlns="http://schemas.microsoft.com/office/spreadsheetml/2009/9/main" objectType="Drop" dropStyle="combo" dx="16" fmlaLink="$C$92" fmlaRange="$N$6:$N$10" sel="1" val="0"/>
</file>

<file path=xl/ctrlProps/ctrlProp606.xml><?xml version="1.0" encoding="utf-8"?>
<formControlPr xmlns="http://schemas.microsoft.com/office/spreadsheetml/2009/9/main" objectType="Drop" dropStyle="combo" dx="16" fmlaLink="$C$95" fmlaRange="$N$6:$N$10" sel="1" val="0"/>
</file>

<file path=xl/ctrlProps/ctrlProp607.xml><?xml version="1.0" encoding="utf-8"?>
<formControlPr xmlns="http://schemas.microsoft.com/office/spreadsheetml/2009/9/main" objectType="Drop" dropStyle="combo" dx="16" fmlaLink="$C$98" fmlaRange="$N$6:$N$10" sel="1" val="0"/>
</file>

<file path=xl/ctrlProps/ctrlProp608.xml><?xml version="1.0" encoding="utf-8"?>
<formControlPr xmlns="http://schemas.microsoft.com/office/spreadsheetml/2009/9/main" objectType="Drop" dropStyle="combo" dx="16" fmlaLink="$C$101" fmlaRange="$N$6:$N$10" sel="1" val="0"/>
</file>

<file path=xl/ctrlProps/ctrlProp609.xml><?xml version="1.0" encoding="utf-8"?>
<formControlPr xmlns="http://schemas.microsoft.com/office/spreadsheetml/2009/9/main" objectType="Drop" dropStyle="combo" dx="16" fmlaLink="$C$104" fmlaRange="$N$6:$N$10" sel="1" val="0"/>
</file>

<file path=xl/ctrlProps/ctrlProp61.xml><?xml version="1.0" encoding="utf-8"?>
<formControlPr xmlns="http://schemas.microsoft.com/office/spreadsheetml/2009/9/main" objectType="Drop" dropStyle="combo" dx="16" fmlaLink="#REF!" fmlaRange="$O$6:$O$9" sel="0" val="0"/>
</file>

<file path=xl/ctrlProps/ctrlProp610.xml><?xml version="1.0" encoding="utf-8"?>
<formControlPr xmlns="http://schemas.microsoft.com/office/spreadsheetml/2009/9/main" objectType="Drop" dropStyle="combo" dx="16" fmlaLink="$C$107" fmlaRange="$N$6:$N$10" sel="1" val="0"/>
</file>

<file path=xl/ctrlProps/ctrlProp611.xml><?xml version="1.0" encoding="utf-8"?>
<formControlPr xmlns="http://schemas.microsoft.com/office/spreadsheetml/2009/9/main" objectType="Drop" dropStyle="combo" dx="16" fmlaLink="$C$110" fmlaRange="$N$6:$N$10" sel="1" val="0"/>
</file>

<file path=xl/ctrlProps/ctrlProp612.xml><?xml version="1.0" encoding="utf-8"?>
<formControlPr xmlns="http://schemas.microsoft.com/office/spreadsheetml/2009/9/main" objectType="Drop" dropStyle="combo" dx="16" fmlaLink="$C$113" fmlaRange="$N$6:$N$10" sel="1" val="0"/>
</file>

<file path=xl/ctrlProps/ctrlProp613.xml><?xml version="1.0" encoding="utf-8"?>
<formControlPr xmlns="http://schemas.microsoft.com/office/spreadsheetml/2009/9/main" objectType="Drop" dropStyle="combo" dx="16" fmlaLink="$C$116" fmlaRange="$N$6:$N$10" sel="1" val="0"/>
</file>

<file path=xl/ctrlProps/ctrlProp614.xml><?xml version="1.0" encoding="utf-8"?>
<formControlPr xmlns="http://schemas.microsoft.com/office/spreadsheetml/2009/9/main" objectType="Drop" dropStyle="combo" dx="16" fmlaLink="$C$119" fmlaRange="$N$6:$N$10" sel="1" val="0"/>
</file>

<file path=xl/ctrlProps/ctrlProp615.xml><?xml version="1.0" encoding="utf-8"?>
<formControlPr xmlns="http://schemas.microsoft.com/office/spreadsheetml/2009/9/main" objectType="Drop" dropStyle="combo" dx="16" fmlaLink="$C$122" fmlaRange="$N$6:$N$10" sel="1" val="0"/>
</file>

<file path=xl/ctrlProps/ctrlProp616.xml><?xml version="1.0" encoding="utf-8"?>
<formControlPr xmlns="http://schemas.microsoft.com/office/spreadsheetml/2009/9/main" objectType="Drop" dropStyle="combo" dx="16" fmlaLink="$C$125" fmlaRange="$N$6:$N$10" sel="1" val="0"/>
</file>

<file path=xl/ctrlProps/ctrlProp617.xml><?xml version="1.0" encoding="utf-8"?>
<formControlPr xmlns="http://schemas.microsoft.com/office/spreadsheetml/2009/9/main" objectType="Drop" dropStyle="combo" dx="16" fmlaLink="$C$128" fmlaRange="$N$6:$N$10" sel="1" val="0"/>
</file>

<file path=xl/ctrlProps/ctrlProp618.xml><?xml version="1.0" encoding="utf-8"?>
<formControlPr xmlns="http://schemas.microsoft.com/office/spreadsheetml/2009/9/main" objectType="Drop" dropStyle="combo" dx="16" fmlaLink="$C$131" fmlaRange="$N$6:$N$10" sel="1" val="0"/>
</file>

<file path=xl/ctrlProps/ctrlProp619.xml><?xml version="1.0" encoding="utf-8"?>
<formControlPr xmlns="http://schemas.microsoft.com/office/spreadsheetml/2009/9/main" objectType="Drop" dropStyle="combo" dx="16" fmlaLink="$C$134" fmlaRange="$N$6:$N$10" sel="1" val="0"/>
</file>

<file path=xl/ctrlProps/ctrlProp62.xml><?xml version="1.0" encoding="utf-8"?>
<formControlPr xmlns="http://schemas.microsoft.com/office/spreadsheetml/2009/9/main" objectType="Drop" dropStyle="combo" dx="16" fmlaLink="#REF!" fmlaRange="$N$6:$N$9" sel="0" val="0"/>
</file>

<file path=xl/ctrlProps/ctrlProp620.xml><?xml version="1.0" encoding="utf-8"?>
<formControlPr xmlns="http://schemas.microsoft.com/office/spreadsheetml/2009/9/main" objectType="Drop" dropStyle="combo" dx="16" fmlaLink="$C$137" fmlaRange="$N$6:$N$10" sel="1" val="0"/>
</file>

<file path=xl/ctrlProps/ctrlProp621.xml><?xml version="1.0" encoding="utf-8"?>
<formControlPr xmlns="http://schemas.microsoft.com/office/spreadsheetml/2009/9/main" objectType="Drop" dropStyle="combo" dx="16" fmlaLink="$C$140" fmlaRange="$N$6:$N$10" sel="1" val="0"/>
</file>

<file path=xl/ctrlProps/ctrlProp622.xml><?xml version="1.0" encoding="utf-8"?>
<formControlPr xmlns="http://schemas.microsoft.com/office/spreadsheetml/2009/9/main" objectType="Drop" dropStyle="combo" dx="16" fmlaLink="$C$143" fmlaRange="$N$6:$N$10" sel="1" val="0"/>
</file>

<file path=xl/ctrlProps/ctrlProp623.xml><?xml version="1.0" encoding="utf-8"?>
<formControlPr xmlns="http://schemas.microsoft.com/office/spreadsheetml/2009/9/main" objectType="Drop" dropStyle="combo" dx="16" fmlaLink="$C$146" fmlaRange="$N$6:$N$10" sel="1" val="0"/>
</file>

<file path=xl/ctrlProps/ctrlProp624.xml><?xml version="1.0" encoding="utf-8"?>
<formControlPr xmlns="http://schemas.microsoft.com/office/spreadsheetml/2009/9/main" objectType="Drop" dropStyle="combo" dx="16" fmlaLink="$C$149" fmlaRange="$N$6:$N$10" sel="1" val="0"/>
</file>

<file path=xl/ctrlProps/ctrlProp625.xml><?xml version="1.0" encoding="utf-8"?>
<formControlPr xmlns="http://schemas.microsoft.com/office/spreadsheetml/2009/9/main" objectType="Drop" dropStyle="combo" dx="16" fmlaLink="$C$152" fmlaRange="$N$6:$N$10" sel="1" val="0"/>
</file>

<file path=xl/ctrlProps/ctrlProp626.xml><?xml version="1.0" encoding="utf-8"?>
<formControlPr xmlns="http://schemas.microsoft.com/office/spreadsheetml/2009/9/main" objectType="Drop" dropStyle="combo" dx="16" fmlaLink="$C$155" fmlaRange="$N$6:$N$10" sel="1" val="0"/>
</file>

<file path=xl/ctrlProps/ctrlProp627.xml><?xml version="1.0" encoding="utf-8"?>
<formControlPr xmlns="http://schemas.microsoft.com/office/spreadsheetml/2009/9/main" objectType="Drop" dropStyle="combo" dx="16" fmlaLink="$C$158" fmlaRange="$N$6:$N$10" sel="1" val="0"/>
</file>

<file path=xl/ctrlProps/ctrlProp628.xml><?xml version="1.0" encoding="utf-8"?>
<formControlPr xmlns="http://schemas.microsoft.com/office/spreadsheetml/2009/9/main" objectType="Drop" dropStyle="combo" dx="16" fmlaLink="$C$161" fmlaRange="$N$6:$N$10" sel="1" val="0"/>
</file>

<file path=xl/ctrlProps/ctrlProp63.xml><?xml version="1.0" encoding="utf-8"?>
<formControlPr xmlns="http://schemas.microsoft.com/office/spreadsheetml/2009/9/main" objectType="Drop" dropStyle="combo" dx="16" fmlaLink="#REF!" fmlaRange="$O$6:$O$9" sel="0" val="0"/>
</file>

<file path=xl/ctrlProps/ctrlProp64.xml><?xml version="1.0" encoding="utf-8"?>
<formControlPr xmlns="http://schemas.microsoft.com/office/spreadsheetml/2009/9/main" objectType="Drop" dropStyle="combo" dx="16" fmlaLink="#REF!" fmlaRange="$N$6:$N$9" sel="0" val="0"/>
</file>

<file path=xl/ctrlProps/ctrlProp65.xml><?xml version="1.0" encoding="utf-8"?>
<formControlPr xmlns="http://schemas.microsoft.com/office/spreadsheetml/2009/9/main" objectType="Drop" dropStyle="combo" dx="16" fmlaLink="#REF!" fmlaRange="$O$6:$O$9" sel="0" val="0"/>
</file>

<file path=xl/ctrlProps/ctrlProp66.xml><?xml version="1.0" encoding="utf-8"?>
<formControlPr xmlns="http://schemas.microsoft.com/office/spreadsheetml/2009/9/main" objectType="Drop" dropStyle="combo" dx="16" fmlaLink="#REF!" fmlaRange="$N$6:$N$9" sel="0" val="0"/>
</file>

<file path=xl/ctrlProps/ctrlProp67.xml><?xml version="1.0" encoding="utf-8"?>
<formControlPr xmlns="http://schemas.microsoft.com/office/spreadsheetml/2009/9/main" objectType="Drop" dropStyle="combo" dx="16" fmlaLink="#REF!" fmlaRange="$O$6:$O$9" sel="0" val="0"/>
</file>

<file path=xl/ctrlProps/ctrlProp68.xml><?xml version="1.0" encoding="utf-8"?>
<formControlPr xmlns="http://schemas.microsoft.com/office/spreadsheetml/2009/9/main" objectType="Drop" dropStyle="combo" dx="16" fmlaLink="#REF!" fmlaRange="$N$6:$N$9" sel="0" val="0"/>
</file>

<file path=xl/ctrlProps/ctrlProp69.xml><?xml version="1.0" encoding="utf-8"?>
<formControlPr xmlns="http://schemas.microsoft.com/office/spreadsheetml/2009/9/main" objectType="Drop" dropStyle="combo" dx="16" fmlaLink="#REF!" fmlaRange="$O$6:$O$9" sel="0" val="0"/>
</file>

<file path=xl/ctrlProps/ctrlProp7.xml><?xml version="1.0" encoding="utf-8"?>
<formControlPr xmlns="http://schemas.microsoft.com/office/spreadsheetml/2009/9/main" objectType="Drop" dropStyle="combo" dx="16" fmlaLink="#REF!" fmlaRange="#REF!" sel="0" val="0"/>
</file>

<file path=xl/ctrlProps/ctrlProp70.xml><?xml version="1.0" encoding="utf-8"?>
<formControlPr xmlns="http://schemas.microsoft.com/office/spreadsheetml/2009/9/main" objectType="Drop" dropStyle="combo" dx="16" fmlaLink="#REF!" fmlaRange="$N$6:$N$9" sel="0" val="0"/>
</file>

<file path=xl/ctrlProps/ctrlProp71.xml><?xml version="1.0" encoding="utf-8"?>
<formControlPr xmlns="http://schemas.microsoft.com/office/spreadsheetml/2009/9/main" objectType="Drop" dropStyle="combo" dx="16" fmlaLink="#REF!" fmlaRange="$O$6:$O$9" sel="0" val="0"/>
</file>

<file path=xl/ctrlProps/ctrlProp72.xml><?xml version="1.0" encoding="utf-8"?>
<formControlPr xmlns="http://schemas.microsoft.com/office/spreadsheetml/2009/9/main" objectType="Drop" dropStyle="combo" dx="16" fmlaLink="#REF!" fmlaRange="$N$6:$N$9" sel="0" val="0"/>
</file>

<file path=xl/ctrlProps/ctrlProp73.xml><?xml version="1.0" encoding="utf-8"?>
<formControlPr xmlns="http://schemas.microsoft.com/office/spreadsheetml/2009/9/main" objectType="Drop" dropStyle="combo" dx="16" fmlaLink="#REF!" fmlaRange="$O$6:$O$9" sel="0" val="0"/>
</file>

<file path=xl/ctrlProps/ctrlProp74.xml><?xml version="1.0" encoding="utf-8"?>
<formControlPr xmlns="http://schemas.microsoft.com/office/spreadsheetml/2009/9/main" objectType="Drop" dropStyle="combo" dx="16" fmlaLink="#REF!" fmlaRange="$N$6:$N$9" sel="0" val="0"/>
</file>

<file path=xl/ctrlProps/ctrlProp75.xml><?xml version="1.0" encoding="utf-8"?>
<formControlPr xmlns="http://schemas.microsoft.com/office/spreadsheetml/2009/9/main" objectType="Drop" dropStyle="combo" dx="16" fmlaLink="#REF!" fmlaRange="$O$6:$O$9" sel="0" val="0"/>
</file>

<file path=xl/ctrlProps/ctrlProp76.xml><?xml version="1.0" encoding="utf-8"?>
<formControlPr xmlns="http://schemas.microsoft.com/office/spreadsheetml/2009/9/main" objectType="Drop" dropStyle="combo" dx="16" fmlaLink="#REF!" fmlaRange="$N$6:$N$9" sel="0" val="0"/>
</file>

<file path=xl/ctrlProps/ctrlProp77.xml><?xml version="1.0" encoding="utf-8"?>
<formControlPr xmlns="http://schemas.microsoft.com/office/spreadsheetml/2009/9/main" objectType="Drop" dropStyle="combo" dx="16" fmlaLink="#REF!" fmlaRange="$O$6:$O$9" sel="0" val="0"/>
</file>

<file path=xl/ctrlProps/ctrlProp78.xml><?xml version="1.0" encoding="utf-8"?>
<formControlPr xmlns="http://schemas.microsoft.com/office/spreadsheetml/2009/9/main" objectType="Drop" dropStyle="combo" dx="16" fmlaLink="#REF!" fmlaRange="$N$6:$N$9" sel="0" val="0"/>
</file>

<file path=xl/ctrlProps/ctrlProp79.xml><?xml version="1.0" encoding="utf-8"?>
<formControlPr xmlns="http://schemas.microsoft.com/office/spreadsheetml/2009/9/main" objectType="Drop" dropStyle="combo" dx="16" fmlaLink="#REF!" fmlaRange="$O$6:$O$9" sel="0" val="0"/>
</file>

<file path=xl/ctrlProps/ctrlProp8.xml><?xml version="1.0" encoding="utf-8"?>
<formControlPr xmlns="http://schemas.microsoft.com/office/spreadsheetml/2009/9/main" objectType="Drop" dropStyle="combo" dx="16" fmlaLink="#REF!" fmlaRange="#REF!" sel="0" val="0"/>
</file>

<file path=xl/ctrlProps/ctrlProp80.xml><?xml version="1.0" encoding="utf-8"?>
<formControlPr xmlns="http://schemas.microsoft.com/office/spreadsheetml/2009/9/main" objectType="Drop" dropStyle="combo" dx="16" fmlaLink="#REF!" fmlaRange="$N$6:$N$9" sel="0" val="0"/>
</file>

<file path=xl/ctrlProps/ctrlProp81.xml><?xml version="1.0" encoding="utf-8"?>
<formControlPr xmlns="http://schemas.microsoft.com/office/spreadsheetml/2009/9/main" objectType="Drop" dropStyle="combo" dx="16" fmlaLink="#REF!" fmlaRange="$O$6:$O$9" sel="0" val="0"/>
</file>

<file path=xl/ctrlProps/ctrlProp82.xml><?xml version="1.0" encoding="utf-8"?>
<formControlPr xmlns="http://schemas.microsoft.com/office/spreadsheetml/2009/9/main" objectType="Drop" dropStyle="combo" dx="16" fmlaLink="#REF!" fmlaRange="$N$6:$N$9" sel="0" val="0"/>
</file>

<file path=xl/ctrlProps/ctrlProp83.xml><?xml version="1.0" encoding="utf-8"?>
<formControlPr xmlns="http://schemas.microsoft.com/office/spreadsheetml/2009/9/main" objectType="Drop" dropStyle="combo" dx="16" fmlaLink="#REF!" fmlaRange="$O$6:$O$9" sel="0" val="0"/>
</file>

<file path=xl/ctrlProps/ctrlProp84.xml><?xml version="1.0" encoding="utf-8"?>
<formControlPr xmlns="http://schemas.microsoft.com/office/spreadsheetml/2009/9/main" objectType="Drop" dropStyle="combo" dx="16" fmlaLink="#REF!" fmlaRange="$N$6:$N$9" sel="0" val="0"/>
</file>

<file path=xl/ctrlProps/ctrlProp85.xml><?xml version="1.0" encoding="utf-8"?>
<formControlPr xmlns="http://schemas.microsoft.com/office/spreadsheetml/2009/9/main" objectType="Drop" dropStyle="combo" dx="16" fmlaLink="#REF!" fmlaRange="$O$6:$O$9" sel="0" val="0"/>
</file>

<file path=xl/ctrlProps/ctrlProp86.xml><?xml version="1.0" encoding="utf-8"?>
<formControlPr xmlns="http://schemas.microsoft.com/office/spreadsheetml/2009/9/main" objectType="Drop" dropStyle="combo" dx="16" fmlaLink="#REF!" fmlaRange="$N$6:$N$9" sel="0" val="0"/>
</file>

<file path=xl/ctrlProps/ctrlProp87.xml><?xml version="1.0" encoding="utf-8"?>
<formControlPr xmlns="http://schemas.microsoft.com/office/spreadsheetml/2009/9/main" objectType="Drop" dropStyle="combo" dx="16" fmlaLink="#REF!" fmlaRange="$O$6:$O$9" sel="0" val="0"/>
</file>

<file path=xl/ctrlProps/ctrlProp88.xml><?xml version="1.0" encoding="utf-8"?>
<formControlPr xmlns="http://schemas.microsoft.com/office/spreadsheetml/2009/9/main" objectType="Drop" dropStyle="combo" dx="16" fmlaLink="#REF!" fmlaRange="$N$6:$N$9" sel="0" val="0"/>
</file>

<file path=xl/ctrlProps/ctrlProp89.xml><?xml version="1.0" encoding="utf-8"?>
<formControlPr xmlns="http://schemas.microsoft.com/office/spreadsheetml/2009/9/main" objectType="Drop" dropStyle="combo" dx="16" fmlaLink="#REF!" fmlaRange="$O$6:$O$9" sel="0" val="0"/>
</file>

<file path=xl/ctrlProps/ctrlProp9.xml><?xml version="1.0" encoding="utf-8"?>
<formControlPr xmlns="http://schemas.microsoft.com/office/spreadsheetml/2009/9/main" objectType="Drop" dropStyle="combo" dx="16" fmlaLink="#REF!" fmlaRange="#REF!" sel="0" val="0"/>
</file>

<file path=xl/ctrlProps/ctrlProp90.xml><?xml version="1.0" encoding="utf-8"?>
<formControlPr xmlns="http://schemas.microsoft.com/office/spreadsheetml/2009/9/main" objectType="Drop" dropStyle="combo" dx="16" fmlaLink="#REF!" fmlaRange="$N$6:$N$9" sel="0" val="0"/>
</file>

<file path=xl/ctrlProps/ctrlProp91.xml><?xml version="1.0" encoding="utf-8"?>
<formControlPr xmlns="http://schemas.microsoft.com/office/spreadsheetml/2009/9/main" objectType="Drop" dropStyle="combo" dx="16" fmlaLink="#REF!" fmlaRange="$O$6:$O$9" sel="0" val="0"/>
</file>

<file path=xl/ctrlProps/ctrlProp92.xml><?xml version="1.0" encoding="utf-8"?>
<formControlPr xmlns="http://schemas.microsoft.com/office/spreadsheetml/2009/9/main" objectType="Drop" dropStyle="combo" dx="16" fmlaLink="#REF!" fmlaRange="$N$6:$N$9" sel="0" val="0"/>
</file>

<file path=xl/ctrlProps/ctrlProp93.xml><?xml version="1.0" encoding="utf-8"?>
<formControlPr xmlns="http://schemas.microsoft.com/office/spreadsheetml/2009/9/main" objectType="Drop" dropStyle="combo" dx="16" fmlaLink="#REF!" fmlaRange="$O$6:$O$9" sel="0" val="0"/>
</file>

<file path=xl/ctrlProps/ctrlProp94.xml><?xml version="1.0" encoding="utf-8"?>
<formControlPr xmlns="http://schemas.microsoft.com/office/spreadsheetml/2009/9/main" objectType="Drop" dropStyle="combo" dx="16" fmlaLink="#REF!" fmlaRange="$N$6:$N$9" sel="0" val="0"/>
</file>

<file path=xl/ctrlProps/ctrlProp95.xml><?xml version="1.0" encoding="utf-8"?>
<formControlPr xmlns="http://schemas.microsoft.com/office/spreadsheetml/2009/9/main" objectType="Drop" dropStyle="combo" dx="16" fmlaLink="#REF!" fmlaRange="$O$6:$O$9" sel="0" val="0"/>
</file>

<file path=xl/ctrlProps/ctrlProp96.xml><?xml version="1.0" encoding="utf-8"?>
<formControlPr xmlns="http://schemas.microsoft.com/office/spreadsheetml/2009/9/main" objectType="Drop" dropStyle="combo" dx="16" fmlaLink="#REF!" fmlaRange="$N$6:$N$9" sel="0" val="0"/>
</file>

<file path=xl/ctrlProps/ctrlProp97.xml><?xml version="1.0" encoding="utf-8"?>
<formControlPr xmlns="http://schemas.microsoft.com/office/spreadsheetml/2009/9/main" objectType="Drop" dropStyle="combo" dx="16" fmlaLink="#REF!" fmlaRange="$O$6:$O$9" sel="0" val="0"/>
</file>

<file path=xl/ctrlProps/ctrlProp98.xml><?xml version="1.0" encoding="utf-8"?>
<formControlPr xmlns="http://schemas.microsoft.com/office/spreadsheetml/2009/9/main" objectType="Drop" dropStyle="combo" dx="16" fmlaLink="#REF!" fmlaRange="$N$6:$N$9" sel="0" val="0"/>
</file>

<file path=xl/ctrlProps/ctrlProp99.xml><?xml version="1.0" encoding="utf-8"?>
<formControlPr xmlns="http://schemas.microsoft.com/office/spreadsheetml/2009/9/main" objectType="Drop" dropStyle="combo" dx="16" fmlaLink="#REF!" fmlaRange="$O$6:$O$9" sel="0" val="0"/>
</file>

<file path=xl/drawings/_rels/drawing1.xml.rels><?xml version="1.0" encoding="UTF-8" standalone="yes"?>
<Relationships xmlns="http://schemas.openxmlformats.org/package/2006/relationships"><Relationship Id="rId3" Type="http://schemas.openxmlformats.org/officeDocument/2006/relationships/image" Target="http://www.zubrizeme.cz/obrazky/texty-doprovodne/84-op-pik-logo.png" TargetMode="External"/><Relationship Id="rId2" Type="http://schemas.openxmlformats.org/officeDocument/2006/relationships/image" Target="../media/image1.png"/><Relationship Id="rId1" Type="http://schemas.openxmlformats.org/officeDocument/2006/relationships/hyperlink" Target="http://www.google.cz/url?sa=i&amp;rct=j&amp;q=&amp;esrc=s&amp;source=images&amp;cd=&amp;cad=rja&amp;uact=8&amp;ved=0ahUKEwj6-ZHVzODJAhVFxQ8KHSolD2sQjRwIBw&amp;url=http://www.zubrizeme.cz/text-prvni-vyzva-pro-mikropodnikatele-z-op-pik-2014-2020/&amp;psig=AFQjCNHTNe1q5Yr249dOSMO97FHOxxiv3Q&amp;ust=1450362593637675" TargetMode="External"/><Relationship Id="rId5" Type="http://schemas.openxmlformats.org/officeDocument/2006/relationships/image" Target="../media/image2.jpeg"/><Relationship Id="rId4" Type="http://schemas.openxmlformats.org/officeDocument/2006/relationships/hyperlink" Target="http://www.google.cz/url?sa=i&amp;rct=j&amp;q=&amp;esrc=s&amp;source=images&amp;cd=&amp;cad=rja&amp;uact=8&amp;ved=0ahUKEwiSw8utzODJAhXDKw8KHZLUAdAQjRwIBw&amp;url=http://www.seminaria.cz/akce/dotace-eu-pro-podnikatelsky-sektor-obdobi-2014-2020/&amp;psig=AFQjCNHTNe1q5Yr249dOSMO97FHOxxiv3Q&amp;ust=1450362593637675"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http://www.zubrizeme.cz/obrazky/texty-doprovodne/84-op-pik-logo.png" TargetMode="External"/><Relationship Id="rId2" Type="http://schemas.openxmlformats.org/officeDocument/2006/relationships/image" Target="../media/image1.png"/><Relationship Id="rId1" Type="http://schemas.openxmlformats.org/officeDocument/2006/relationships/hyperlink" Target="http://www.google.cz/url?sa=i&amp;rct=j&amp;q=&amp;esrc=s&amp;source=images&amp;cd=&amp;cad=rja&amp;uact=8&amp;ved=0ahUKEwj6-ZHVzODJAhVFxQ8KHSolD2sQjRwIBw&amp;url=http://www.zubrizeme.cz/text-prvni-vyzva-pro-mikropodnikatele-z-op-pik-2014-2020/&amp;psig=AFQjCNHTNe1q5Yr249dOSMO97FHOxxiv3Q&amp;ust=1450362593637675" TargetMode="External"/><Relationship Id="rId5" Type="http://schemas.openxmlformats.org/officeDocument/2006/relationships/image" Target="../media/image3.jpeg"/><Relationship Id="rId4" Type="http://schemas.openxmlformats.org/officeDocument/2006/relationships/hyperlink" Target="http://www.google.cz/url?sa=i&amp;rct=j&amp;q=&amp;esrc=s&amp;source=images&amp;cd=&amp;cad=rja&amp;uact=8&amp;ved=0ahUKEwiSw8utzODJAhXDKw8KHZLUAdAQjRwIBw&amp;url=http://www.seminaria.cz/akce/dotace-eu-pro-podnikatelsky-sektor-obdobi-2014-2020/&amp;psig=AFQjCNHTNe1q5Yr249dOSMO97FHOxxiv3Q&amp;ust=1450362593637675"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http://www.zubrizeme.cz/obrazky/texty-doprovodne/84-op-pik-logo.png" TargetMode="External"/><Relationship Id="rId2" Type="http://schemas.openxmlformats.org/officeDocument/2006/relationships/image" Target="../media/image1.png"/><Relationship Id="rId1" Type="http://schemas.openxmlformats.org/officeDocument/2006/relationships/hyperlink" Target="http://www.google.cz/url?sa=i&amp;rct=j&amp;q=&amp;esrc=s&amp;source=images&amp;cd=&amp;cad=rja&amp;uact=8&amp;ved=0ahUKEwj6-ZHVzODJAhVFxQ8KHSolD2sQjRwIBw&amp;url=http://www.zubrizeme.cz/text-prvni-vyzva-pro-mikropodnikatele-z-op-pik-2014-2020/&amp;psig=AFQjCNHTNe1q5Yr249dOSMO97FHOxxiv3Q&amp;ust=1450362593637675" TargetMode="External"/><Relationship Id="rId5" Type="http://schemas.openxmlformats.org/officeDocument/2006/relationships/image" Target="../media/image2.jpeg"/><Relationship Id="rId4" Type="http://schemas.openxmlformats.org/officeDocument/2006/relationships/hyperlink" Target="http://www.google.cz/url?sa=i&amp;rct=j&amp;q=&amp;esrc=s&amp;source=images&amp;cd=&amp;cad=rja&amp;uact=8&amp;ved=0ahUKEwiSw8utzODJAhXDKw8KHZLUAdAQjRwIBw&amp;url=http://www.seminaria.cz/akce/dotace-eu-pro-podnikatelsky-sektor-obdobi-2014-2020/&amp;psig=AFQjCNHTNe1q5Yr249dOSMO97FHOxxiv3Q&amp;ust=1450362593637675"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http://www.zubrizeme.cz/obrazky/texty-doprovodne/84-op-pik-logo.png" TargetMode="External"/><Relationship Id="rId2" Type="http://schemas.openxmlformats.org/officeDocument/2006/relationships/image" Target="../media/image1.png"/><Relationship Id="rId1" Type="http://schemas.openxmlformats.org/officeDocument/2006/relationships/hyperlink" Target="http://www.google.cz/url?sa=i&amp;rct=j&amp;q=&amp;esrc=s&amp;source=images&amp;cd=&amp;cad=rja&amp;uact=8&amp;ved=0ahUKEwj6-ZHVzODJAhVFxQ8KHSolD2sQjRwIBw&amp;url=http://www.zubrizeme.cz/text-prvni-vyzva-pro-mikropodnikatele-z-op-pik-2014-2020/&amp;psig=AFQjCNHTNe1q5Yr249dOSMO97FHOxxiv3Q&amp;ust=1450362593637675" TargetMode="External"/><Relationship Id="rId5" Type="http://schemas.openxmlformats.org/officeDocument/2006/relationships/image" Target="../media/image4.jpeg"/><Relationship Id="rId4" Type="http://schemas.openxmlformats.org/officeDocument/2006/relationships/hyperlink" Target="http://www.google.cz/url?sa=i&amp;rct=j&amp;q=&amp;esrc=s&amp;source=images&amp;cd=&amp;cad=rja&amp;uact=8&amp;ved=0ahUKEwiSw8utzODJAhXDKw8KHZLUAdAQjRwIBw&amp;url=http://www.seminaria.cz/akce/dotace-eu-pro-podnikatelsky-sektor-obdobi-2014-2020/&amp;psig=AFQjCNHTNe1q5Yr249dOSMO97FHOxxiv3Q&amp;ust=1450362593637675"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http://www.zubrizeme.cz/obrazky/texty-doprovodne/84-op-pik-logo.png" TargetMode="External"/><Relationship Id="rId2" Type="http://schemas.openxmlformats.org/officeDocument/2006/relationships/image" Target="../media/image1.png"/><Relationship Id="rId1" Type="http://schemas.openxmlformats.org/officeDocument/2006/relationships/hyperlink" Target="http://www.google.cz/url?sa=i&amp;rct=j&amp;q=&amp;esrc=s&amp;source=images&amp;cd=&amp;cad=rja&amp;uact=8&amp;ved=0ahUKEwj6-ZHVzODJAhVFxQ8KHSolD2sQjRwIBw&amp;url=http://www.zubrizeme.cz/text-prvni-vyzva-pro-mikropodnikatele-z-op-pik-2014-2020/&amp;psig=AFQjCNHTNe1q5Yr249dOSMO97FHOxxiv3Q&amp;ust=1450362593637675" TargetMode="External"/><Relationship Id="rId5" Type="http://schemas.openxmlformats.org/officeDocument/2006/relationships/image" Target="../media/image5.jpeg"/><Relationship Id="rId4" Type="http://schemas.openxmlformats.org/officeDocument/2006/relationships/hyperlink" Target="http://www.google.cz/url?sa=i&amp;rct=j&amp;q=&amp;esrc=s&amp;source=images&amp;cd=&amp;cad=rja&amp;uact=8&amp;ved=0ahUKEwiSw8utzODJAhXDKw8KHZLUAdAQjRwIBw&amp;url=http://www.seminaria.cz/akce/dotace-eu-pro-podnikatelsky-sektor-obdobi-2014-2020/&amp;psig=AFQjCNHTNe1q5Yr249dOSMO97FHOxxiv3Q&amp;ust=1450362593637675"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171450</xdr:colOff>
          <xdr:row>13</xdr:row>
          <xdr:rowOff>9525</xdr:rowOff>
        </xdr:from>
        <xdr:to>
          <xdr:col>1</xdr:col>
          <xdr:colOff>1276350</xdr:colOff>
          <xdr:row>13</xdr:row>
          <xdr:rowOff>9525</xdr:rowOff>
        </xdr:to>
        <xdr:sp macro="" textlink="">
          <xdr:nvSpPr>
            <xdr:cNvPr id="24577" name="Rozbalovací seznam 19"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578" name="Rozbalovací seznam 20"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24579" name="Rozbalovací seznam 21"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24580" name="Rozbalovací seznam 23"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24581" name="Rozbalovací seznam 24"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190500</xdr:rowOff>
        </xdr:from>
        <xdr:to>
          <xdr:col>2</xdr:col>
          <xdr:colOff>542925</xdr:colOff>
          <xdr:row>30</xdr:row>
          <xdr:rowOff>190500</xdr:rowOff>
        </xdr:to>
        <xdr:sp macro="" textlink="">
          <xdr:nvSpPr>
            <xdr:cNvPr id="24582" name="Rozbalovací seznam 25"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190500</xdr:rowOff>
        </xdr:from>
        <xdr:to>
          <xdr:col>2</xdr:col>
          <xdr:colOff>542925</xdr:colOff>
          <xdr:row>30</xdr:row>
          <xdr:rowOff>190500</xdr:rowOff>
        </xdr:to>
        <xdr:sp macro="" textlink="">
          <xdr:nvSpPr>
            <xdr:cNvPr id="24583" name="Rozbalovací seznam 26"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584" name="Rozbalovací seznam 27"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161</xdr:row>
          <xdr:rowOff>104775</xdr:rowOff>
        </xdr:from>
        <xdr:to>
          <xdr:col>2</xdr:col>
          <xdr:colOff>542925</xdr:colOff>
          <xdr:row>161</xdr:row>
          <xdr:rowOff>123825</xdr:rowOff>
        </xdr:to>
        <xdr:sp macro="" textlink="">
          <xdr:nvSpPr>
            <xdr:cNvPr id="24585" name="Rozbalovací seznam 28" hidden="1">
              <a:extLst>
                <a:ext uri="{63B3BB69-23CF-44E3-9099-C40C66FF867C}">
                  <a14:compatExt spid="_x0000_s24585"/>
                </a:ext>
                <a:ext uri="{FF2B5EF4-FFF2-40B4-BE49-F238E27FC236}">
                  <a16:creationId xmlns:a16="http://schemas.microsoft.com/office/drawing/2014/main" id="{00000000-0008-0000-0000-00000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24586" name="Drop Down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24587" name="Rozbalovací seznam 22"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24588" name="Drop Down 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24589" name="Drop Down 13" hidden="1">
              <a:extLst>
                <a:ext uri="{63B3BB69-23CF-44E3-9099-C40C66FF867C}">
                  <a14:compatExt spid="_x0000_s24589"/>
                </a:ext>
                <a:ext uri="{FF2B5EF4-FFF2-40B4-BE49-F238E27FC236}">
                  <a16:creationId xmlns:a16="http://schemas.microsoft.com/office/drawing/2014/main" id="{00000000-0008-0000-0000-00000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24590" name="Drop Down 14" hidden="1">
              <a:extLst>
                <a:ext uri="{63B3BB69-23CF-44E3-9099-C40C66FF867C}">
                  <a14:compatExt spid="_x0000_s24590"/>
                </a:ext>
                <a:ext uri="{FF2B5EF4-FFF2-40B4-BE49-F238E27FC236}">
                  <a16:creationId xmlns:a16="http://schemas.microsoft.com/office/drawing/2014/main" id="{00000000-0008-0000-0000-00000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24591" name="Drop Down 15" hidden="1">
              <a:extLst>
                <a:ext uri="{63B3BB69-23CF-44E3-9099-C40C66FF867C}">
                  <a14:compatExt spid="_x0000_s24591"/>
                </a:ext>
                <a:ext uri="{FF2B5EF4-FFF2-40B4-BE49-F238E27FC236}">
                  <a16:creationId xmlns:a16="http://schemas.microsoft.com/office/drawing/2014/main" id="{00000000-0008-0000-0000-00000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24592" name="Drop Down 16"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3</xdr:col>
          <xdr:colOff>9525</xdr:colOff>
          <xdr:row>30</xdr:row>
          <xdr:rowOff>190500</xdr:rowOff>
        </xdr:to>
        <xdr:sp macro="" textlink="">
          <xdr:nvSpPr>
            <xdr:cNvPr id="24593" name="Drop Down 17" hidden="1">
              <a:extLst>
                <a:ext uri="{63B3BB69-23CF-44E3-9099-C40C66FF867C}">
                  <a14:compatExt spid="_x0000_s24593"/>
                </a:ext>
                <a:ext uri="{FF2B5EF4-FFF2-40B4-BE49-F238E27FC236}">
                  <a16:creationId xmlns:a16="http://schemas.microsoft.com/office/drawing/2014/main" id="{00000000-0008-0000-0000-00001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13</xdr:row>
          <xdr:rowOff>9525</xdr:rowOff>
        </xdr:from>
        <xdr:to>
          <xdr:col>2</xdr:col>
          <xdr:colOff>542925</xdr:colOff>
          <xdr:row>13</xdr:row>
          <xdr:rowOff>9525</xdr:rowOff>
        </xdr:to>
        <xdr:sp macro="" textlink="">
          <xdr:nvSpPr>
            <xdr:cNvPr id="24594" name="Drop Down 18"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595" name="Drop Down 19" hidden="1">
              <a:extLst>
                <a:ext uri="{63B3BB69-23CF-44E3-9099-C40C66FF867C}">
                  <a14:compatExt spid="_x0000_s24595"/>
                </a:ext>
                <a:ext uri="{FF2B5EF4-FFF2-40B4-BE49-F238E27FC236}">
                  <a16:creationId xmlns:a16="http://schemas.microsoft.com/office/drawing/2014/main" id="{00000000-0008-0000-0000-00001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596" name="Drop Down 20" hidden="1">
              <a:extLst>
                <a:ext uri="{63B3BB69-23CF-44E3-9099-C40C66FF867C}">
                  <a14:compatExt spid="_x0000_s24596"/>
                </a:ext>
                <a:ext uri="{FF2B5EF4-FFF2-40B4-BE49-F238E27FC236}">
                  <a16:creationId xmlns:a16="http://schemas.microsoft.com/office/drawing/2014/main" id="{00000000-0008-0000-0000-00001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597" name="Drop Down 21" hidden="1">
              <a:extLst>
                <a:ext uri="{63B3BB69-23CF-44E3-9099-C40C66FF867C}">
                  <a14:compatExt spid="_x0000_s24597"/>
                </a:ext>
                <a:ext uri="{FF2B5EF4-FFF2-40B4-BE49-F238E27FC236}">
                  <a16:creationId xmlns:a16="http://schemas.microsoft.com/office/drawing/2014/main" id="{00000000-0008-0000-0000-00001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598" name="Drop Down 22" hidden="1">
              <a:extLst>
                <a:ext uri="{63B3BB69-23CF-44E3-9099-C40C66FF867C}">
                  <a14:compatExt spid="_x0000_s24598"/>
                </a:ext>
                <a:ext uri="{FF2B5EF4-FFF2-40B4-BE49-F238E27FC236}">
                  <a16:creationId xmlns:a16="http://schemas.microsoft.com/office/drawing/2014/main" id="{00000000-0008-0000-0000-00001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599" name="Drop Down 23" hidden="1">
              <a:extLst>
                <a:ext uri="{63B3BB69-23CF-44E3-9099-C40C66FF867C}">
                  <a14:compatExt spid="_x0000_s24599"/>
                </a:ext>
                <a:ext uri="{FF2B5EF4-FFF2-40B4-BE49-F238E27FC236}">
                  <a16:creationId xmlns:a16="http://schemas.microsoft.com/office/drawing/2014/main" id="{00000000-0008-0000-0000-00001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00" name="Drop Down 24" hidden="1">
              <a:extLst>
                <a:ext uri="{63B3BB69-23CF-44E3-9099-C40C66FF867C}">
                  <a14:compatExt spid="_x0000_s24600"/>
                </a:ext>
                <a:ext uri="{FF2B5EF4-FFF2-40B4-BE49-F238E27FC236}">
                  <a16:creationId xmlns:a16="http://schemas.microsoft.com/office/drawing/2014/main" id="{00000000-0008-0000-0000-00001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01" name="Drop Down 25" hidden="1">
              <a:extLst>
                <a:ext uri="{63B3BB69-23CF-44E3-9099-C40C66FF867C}">
                  <a14:compatExt spid="_x0000_s24601"/>
                </a:ext>
                <a:ext uri="{FF2B5EF4-FFF2-40B4-BE49-F238E27FC236}">
                  <a16:creationId xmlns:a16="http://schemas.microsoft.com/office/drawing/2014/main" id="{00000000-0008-0000-0000-00001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02" name="Drop Down 26" hidden="1">
              <a:extLst>
                <a:ext uri="{63B3BB69-23CF-44E3-9099-C40C66FF867C}">
                  <a14:compatExt spid="_x0000_s24602"/>
                </a:ext>
                <a:ext uri="{FF2B5EF4-FFF2-40B4-BE49-F238E27FC236}">
                  <a16:creationId xmlns:a16="http://schemas.microsoft.com/office/drawing/2014/main" id="{00000000-0008-0000-0000-00001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03" name="Drop Down 27" hidden="1">
              <a:extLst>
                <a:ext uri="{63B3BB69-23CF-44E3-9099-C40C66FF867C}">
                  <a14:compatExt spid="_x0000_s24603"/>
                </a:ext>
                <a:ext uri="{FF2B5EF4-FFF2-40B4-BE49-F238E27FC236}">
                  <a16:creationId xmlns:a16="http://schemas.microsoft.com/office/drawing/2014/main" id="{00000000-0008-0000-0000-00001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04" name="Drop Down 28" hidden="1">
              <a:extLst>
                <a:ext uri="{63B3BB69-23CF-44E3-9099-C40C66FF867C}">
                  <a14:compatExt spid="_x0000_s24604"/>
                </a:ext>
                <a:ext uri="{FF2B5EF4-FFF2-40B4-BE49-F238E27FC236}">
                  <a16:creationId xmlns:a16="http://schemas.microsoft.com/office/drawing/2014/main" id="{00000000-0008-0000-0000-00001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05" name="Drop Down 29" hidden="1">
              <a:extLst>
                <a:ext uri="{63B3BB69-23CF-44E3-9099-C40C66FF867C}">
                  <a14:compatExt spid="_x0000_s24605"/>
                </a:ext>
                <a:ext uri="{FF2B5EF4-FFF2-40B4-BE49-F238E27FC236}">
                  <a16:creationId xmlns:a16="http://schemas.microsoft.com/office/drawing/2014/main" id="{00000000-0008-0000-0000-00001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06" name="Drop Down 30" hidden="1">
              <a:extLst>
                <a:ext uri="{63B3BB69-23CF-44E3-9099-C40C66FF867C}">
                  <a14:compatExt spid="_x0000_s24606"/>
                </a:ext>
                <a:ext uri="{FF2B5EF4-FFF2-40B4-BE49-F238E27FC236}">
                  <a16:creationId xmlns:a16="http://schemas.microsoft.com/office/drawing/2014/main" id="{00000000-0008-0000-0000-00001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07" name="Drop Down 31" hidden="1">
              <a:extLst>
                <a:ext uri="{63B3BB69-23CF-44E3-9099-C40C66FF867C}">
                  <a14:compatExt spid="_x0000_s24607"/>
                </a:ext>
                <a:ext uri="{FF2B5EF4-FFF2-40B4-BE49-F238E27FC236}">
                  <a16:creationId xmlns:a16="http://schemas.microsoft.com/office/drawing/2014/main" id="{00000000-0008-0000-0000-00001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08" name="Drop Down 32" hidden="1">
              <a:extLst>
                <a:ext uri="{63B3BB69-23CF-44E3-9099-C40C66FF867C}">
                  <a14:compatExt spid="_x0000_s24608"/>
                </a:ext>
                <a:ext uri="{FF2B5EF4-FFF2-40B4-BE49-F238E27FC236}">
                  <a16:creationId xmlns:a16="http://schemas.microsoft.com/office/drawing/2014/main" id="{00000000-0008-0000-0000-00002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09" name="Drop Down 33" hidden="1">
              <a:extLst>
                <a:ext uri="{63B3BB69-23CF-44E3-9099-C40C66FF867C}">
                  <a14:compatExt spid="_x0000_s24609"/>
                </a:ext>
                <a:ext uri="{FF2B5EF4-FFF2-40B4-BE49-F238E27FC236}">
                  <a16:creationId xmlns:a16="http://schemas.microsoft.com/office/drawing/2014/main" id="{00000000-0008-0000-0000-00002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10" name="Drop Down 34" hidden="1">
              <a:extLst>
                <a:ext uri="{63B3BB69-23CF-44E3-9099-C40C66FF867C}">
                  <a14:compatExt spid="_x0000_s24610"/>
                </a:ext>
                <a:ext uri="{FF2B5EF4-FFF2-40B4-BE49-F238E27FC236}">
                  <a16:creationId xmlns:a16="http://schemas.microsoft.com/office/drawing/2014/main" id="{00000000-0008-0000-0000-00002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11" name="Drop Down 35" hidden="1">
              <a:extLst>
                <a:ext uri="{63B3BB69-23CF-44E3-9099-C40C66FF867C}">
                  <a14:compatExt spid="_x0000_s24611"/>
                </a:ext>
                <a:ext uri="{FF2B5EF4-FFF2-40B4-BE49-F238E27FC236}">
                  <a16:creationId xmlns:a16="http://schemas.microsoft.com/office/drawing/2014/main" id="{00000000-0008-0000-0000-00002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12" name="Drop Down 36" hidden="1">
              <a:extLst>
                <a:ext uri="{63B3BB69-23CF-44E3-9099-C40C66FF867C}">
                  <a14:compatExt spid="_x0000_s24612"/>
                </a:ext>
                <a:ext uri="{FF2B5EF4-FFF2-40B4-BE49-F238E27FC236}">
                  <a16:creationId xmlns:a16="http://schemas.microsoft.com/office/drawing/2014/main" id="{00000000-0008-0000-0000-00002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13" name="Drop Down 37" hidden="1">
              <a:extLst>
                <a:ext uri="{63B3BB69-23CF-44E3-9099-C40C66FF867C}">
                  <a14:compatExt spid="_x0000_s24613"/>
                </a:ext>
                <a:ext uri="{FF2B5EF4-FFF2-40B4-BE49-F238E27FC236}">
                  <a16:creationId xmlns:a16="http://schemas.microsoft.com/office/drawing/2014/main" id="{00000000-0008-0000-0000-00002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14" name="Drop Down 38" hidden="1">
              <a:extLst>
                <a:ext uri="{63B3BB69-23CF-44E3-9099-C40C66FF867C}">
                  <a14:compatExt spid="_x0000_s24614"/>
                </a:ext>
                <a:ext uri="{FF2B5EF4-FFF2-40B4-BE49-F238E27FC236}">
                  <a16:creationId xmlns:a16="http://schemas.microsoft.com/office/drawing/2014/main" id="{00000000-0008-0000-0000-00002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15" name="Drop Down 39" hidden="1">
              <a:extLst>
                <a:ext uri="{63B3BB69-23CF-44E3-9099-C40C66FF867C}">
                  <a14:compatExt spid="_x0000_s24615"/>
                </a:ext>
                <a:ext uri="{FF2B5EF4-FFF2-40B4-BE49-F238E27FC236}">
                  <a16:creationId xmlns:a16="http://schemas.microsoft.com/office/drawing/2014/main" id="{00000000-0008-0000-0000-00002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16" name="Drop Down 40" hidden="1">
              <a:extLst>
                <a:ext uri="{63B3BB69-23CF-44E3-9099-C40C66FF867C}">
                  <a14:compatExt spid="_x0000_s24616"/>
                </a:ext>
                <a:ext uri="{FF2B5EF4-FFF2-40B4-BE49-F238E27FC236}">
                  <a16:creationId xmlns:a16="http://schemas.microsoft.com/office/drawing/2014/main" id="{00000000-0008-0000-0000-00002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17" name="Drop Down 41" hidden="1">
              <a:extLst>
                <a:ext uri="{63B3BB69-23CF-44E3-9099-C40C66FF867C}">
                  <a14:compatExt spid="_x0000_s24617"/>
                </a:ext>
                <a:ext uri="{FF2B5EF4-FFF2-40B4-BE49-F238E27FC236}">
                  <a16:creationId xmlns:a16="http://schemas.microsoft.com/office/drawing/2014/main" id="{00000000-0008-0000-0000-00002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18" name="Drop Down 42" hidden="1">
              <a:extLst>
                <a:ext uri="{63B3BB69-23CF-44E3-9099-C40C66FF867C}">
                  <a14:compatExt spid="_x0000_s24618"/>
                </a:ext>
                <a:ext uri="{FF2B5EF4-FFF2-40B4-BE49-F238E27FC236}">
                  <a16:creationId xmlns:a16="http://schemas.microsoft.com/office/drawing/2014/main" id="{00000000-0008-0000-0000-00002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19" name="Drop Down 43" hidden="1">
              <a:extLst>
                <a:ext uri="{63B3BB69-23CF-44E3-9099-C40C66FF867C}">
                  <a14:compatExt spid="_x0000_s24619"/>
                </a:ext>
                <a:ext uri="{FF2B5EF4-FFF2-40B4-BE49-F238E27FC236}">
                  <a16:creationId xmlns:a16="http://schemas.microsoft.com/office/drawing/2014/main" id="{00000000-0008-0000-0000-00002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20" name="Drop Down 44" hidden="1">
              <a:extLst>
                <a:ext uri="{63B3BB69-23CF-44E3-9099-C40C66FF867C}">
                  <a14:compatExt spid="_x0000_s24620"/>
                </a:ext>
                <a:ext uri="{FF2B5EF4-FFF2-40B4-BE49-F238E27FC236}">
                  <a16:creationId xmlns:a16="http://schemas.microsoft.com/office/drawing/2014/main" id="{00000000-0008-0000-0000-00002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21" name="Drop Down 45" hidden="1">
              <a:extLst>
                <a:ext uri="{63B3BB69-23CF-44E3-9099-C40C66FF867C}">
                  <a14:compatExt spid="_x0000_s24621"/>
                </a:ext>
                <a:ext uri="{FF2B5EF4-FFF2-40B4-BE49-F238E27FC236}">
                  <a16:creationId xmlns:a16="http://schemas.microsoft.com/office/drawing/2014/main" id="{00000000-0008-0000-0000-00002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22" name="Drop Down 46" hidden="1">
              <a:extLst>
                <a:ext uri="{63B3BB69-23CF-44E3-9099-C40C66FF867C}">
                  <a14:compatExt spid="_x0000_s24622"/>
                </a:ext>
                <a:ext uri="{FF2B5EF4-FFF2-40B4-BE49-F238E27FC236}">
                  <a16:creationId xmlns:a16="http://schemas.microsoft.com/office/drawing/2014/main" id="{00000000-0008-0000-0000-00002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23" name="Drop Down 47" hidden="1">
              <a:extLst>
                <a:ext uri="{63B3BB69-23CF-44E3-9099-C40C66FF867C}">
                  <a14:compatExt spid="_x0000_s24623"/>
                </a:ext>
                <a:ext uri="{FF2B5EF4-FFF2-40B4-BE49-F238E27FC236}">
                  <a16:creationId xmlns:a16="http://schemas.microsoft.com/office/drawing/2014/main" id="{00000000-0008-0000-0000-00002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24" name="Drop Down 48" hidden="1">
              <a:extLst>
                <a:ext uri="{63B3BB69-23CF-44E3-9099-C40C66FF867C}">
                  <a14:compatExt spid="_x0000_s24624"/>
                </a:ext>
                <a:ext uri="{FF2B5EF4-FFF2-40B4-BE49-F238E27FC236}">
                  <a16:creationId xmlns:a16="http://schemas.microsoft.com/office/drawing/2014/main" id="{00000000-0008-0000-0000-00003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25" name="Drop Down 49" hidden="1">
              <a:extLst>
                <a:ext uri="{63B3BB69-23CF-44E3-9099-C40C66FF867C}">
                  <a14:compatExt spid="_x0000_s24625"/>
                </a:ext>
                <a:ext uri="{FF2B5EF4-FFF2-40B4-BE49-F238E27FC236}">
                  <a16:creationId xmlns:a16="http://schemas.microsoft.com/office/drawing/2014/main" id="{00000000-0008-0000-0000-00003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26" name="Drop Down 50" hidden="1">
              <a:extLst>
                <a:ext uri="{63B3BB69-23CF-44E3-9099-C40C66FF867C}">
                  <a14:compatExt spid="_x0000_s24626"/>
                </a:ext>
                <a:ext uri="{FF2B5EF4-FFF2-40B4-BE49-F238E27FC236}">
                  <a16:creationId xmlns:a16="http://schemas.microsoft.com/office/drawing/2014/main" id="{00000000-0008-0000-0000-00003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27" name="Drop Down 51" hidden="1">
              <a:extLst>
                <a:ext uri="{63B3BB69-23CF-44E3-9099-C40C66FF867C}">
                  <a14:compatExt spid="_x0000_s24627"/>
                </a:ext>
                <a:ext uri="{FF2B5EF4-FFF2-40B4-BE49-F238E27FC236}">
                  <a16:creationId xmlns:a16="http://schemas.microsoft.com/office/drawing/2014/main" id="{00000000-0008-0000-0000-00003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28" name="Drop Down 52" hidden="1">
              <a:extLst>
                <a:ext uri="{63B3BB69-23CF-44E3-9099-C40C66FF867C}">
                  <a14:compatExt spid="_x0000_s24628"/>
                </a:ext>
                <a:ext uri="{FF2B5EF4-FFF2-40B4-BE49-F238E27FC236}">
                  <a16:creationId xmlns:a16="http://schemas.microsoft.com/office/drawing/2014/main" id="{00000000-0008-0000-0000-00003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29" name="Drop Down 53" hidden="1">
              <a:extLst>
                <a:ext uri="{63B3BB69-23CF-44E3-9099-C40C66FF867C}">
                  <a14:compatExt spid="_x0000_s24629"/>
                </a:ext>
                <a:ext uri="{FF2B5EF4-FFF2-40B4-BE49-F238E27FC236}">
                  <a16:creationId xmlns:a16="http://schemas.microsoft.com/office/drawing/2014/main" id="{00000000-0008-0000-0000-00003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30" name="Drop Down 54" hidden="1">
              <a:extLst>
                <a:ext uri="{63B3BB69-23CF-44E3-9099-C40C66FF867C}">
                  <a14:compatExt spid="_x0000_s24630"/>
                </a:ext>
                <a:ext uri="{FF2B5EF4-FFF2-40B4-BE49-F238E27FC236}">
                  <a16:creationId xmlns:a16="http://schemas.microsoft.com/office/drawing/2014/main" id="{00000000-0008-0000-0000-00003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31" name="Drop Down 55" hidden="1">
              <a:extLst>
                <a:ext uri="{63B3BB69-23CF-44E3-9099-C40C66FF867C}">
                  <a14:compatExt spid="_x0000_s24631"/>
                </a:ext>
                <a:ext uri="{FF2B5EF4-FFF2-40B4-BE49-F238E27FC236}">
                  <a16:creationId xmlns:a16="http://schemas.microsoft.com/office/drawing/2014/main" id="{00000000-0008-0000-0000-00003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32" name="Drop Down 56" hidden="1">
              <a:extLst>
                <a:ext uri="{63B3BB69-23CF-44E3-9099-C40C66FF867C}">
                  <a14:compatExt spid="_x0000_s24632"/>
                </a:ext>
                <a:ext uri="{FF2B5EF4-FFF2-40B4-BE49-F238E27FC236}">
                  <a16:creationId xmlns:a16="http://schemas.microsoft.com/office/drawing/2014/main" id="{00000000-0008-0000-0000-00003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33" name="Drop Down 57" hidden="1">
              <a:extLst>
                <a:ext uri="{63B3BB69-23CF-44E3-9099-C40C66FF867C}">
                  <a14:compatExt spid="_x0000_s24633"/>
                </a:ext>
                <a:ext uri="{FF2B5EF4-FFF2-40B4-BE49-F238E27FC236}">
                  <a16:creationId xmlns:a16="http://schemas.microsoft.com/office/drawing/2014/main" id="{00000000-0008-0000-0000-00003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34" name="Drop Down 58" hidden="1">
              <a:extLst>
                <a:ext uri="{63B3BB69-23CF-44E3-9099-C40C66FF867C}">
                  <a14:compatExt spid="_x0000_s24634"/>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35" name="Drop Down 59" hidden="1">
              <a:extLst>
                <a:ext uri="{63B3BB69-23CF-44E3-9099-C40C66FF867C}">
                  <a14:compatExt spid="_x0000_s24635"/>
                </a:ext>
                <a:ext uri="{FF2B5EF4-FFF2-40B4-BE49-F238E27FC236}">
                  <a16:creationId xmlns:a16="http://schemas.microsoft.com/office/drawing/2014/main" id="{00000000-0008-0000-0000-00003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36" name="Drop Down 60" hidden="1">
              <a:extLst>
                <a:ext uri="{63B3BB69-23CF-44E3-9099-C40C66FF867C}">
                  <a14:compatExt spid="_x0000_s24636"/>
                </a:ext>
                <a:ext uri="{FF2B5EF4-FFF2-40B4-BE49-F238E27FC236}">
                  <a16:creationId xmlns:a16="http://schemas.microsoft.com/office/drawing/2014/main" id="{00000000-0008-0000-0000-00003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37" name="Drop Down 61" hidden="1">
              <a:extLst>
                <a:ext uri="{63B3BB69-23CF-44E3-9099-C40C66FF867C}">
                  <a14:compatExt spid="_x0000_s24637"/>
                </a:ext>
                <a:ext uri="{FF2B5EF4-FFF2-40B4-BE49-F238E27FC236}">
                  <a16:creationId xmlns:a16="http://schemas.microsoft.com/office/drawing/2014/main" id="{00000000-0008-0000-0000-00003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38" name="Drop Down 62" hidden="1">
              <a:extLst>
                <a:ext uri="{63B3BB69-23CF-44E3-9099-C40C66FF867C}">
                  <a14:compatExt spid="_x0000_s24638"/>
                </a:ext>
                <a:ext uri="{FF2B5EF4-FFF2-40B4-BE49-F238E27FC236}">
                  <a16:creationId xmlns:a16="http://schemas.microsoft.com/office/drawing/2014/main" id="{00000000-0008-0000-0000-00003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39" name="Drop Down 63" hidden="1">
              <a:extLst>
                <a:ext uri="{63B3BB69-23CF-44E3-9099-C40C66FF867C}">
                  <a14:compatExt spid="_x0000_s24639"/>
                </a:ext>
                <a:ext uri="{FF2B5EF4-FFF2-40B4-BE49-F238E27FC236}">
                  <a16:creationId xmlns:a16="http://schemas.microsoft.com/office/drawing/2014/main" id="{00000000-0008-0000-0000-00003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40" name="Drop Down 64" hidden="1">
              <a:extLst>
                <a:ext uri="{63B3BB69-23CF-44E3-9099-C40C66FF867C}">
                  <a14:compatExt spid="_x0000_s24640"/>
                </a:ext>
                <a:ext uri="{FF2B5EF4-FFF2-40B4-BE49-F238E27FC236}">
                  <a16:creationId xmlns:a16="http://schemas.microsoft.com/office/drawing/2014/main" id="{00000000-0008-0000-0000-00004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41" name="Drop Down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42" name="Drop Down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43" name="Drop Down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44" name="Drop Down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45" name="Drop Down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46" name="Drop Down 70" hidden="1">
              <a:extLst>
                <a:ext uri="{63B3BB69-23CF-44E3-9099-C40C66FF867C}">
                  <a14:compatExt spid="_x0000_s24646"/>
                </a:ext>
                <a:ext uri="{FF2B5EF4-FFF2-40B4-BE49-F238E27FC236}">
                  <a16:creationId xmlns:a16="http://schemas.microsoft.com/office/drawing/2014/main" id="{00000000-0008-0000-0000-00004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47" name="Drop Down 71" hidden="1">
              <a:extLst>
                <a:ext uri="{63B3BB69-23CF-44E3-9099-C40C66FF867C}">
                  <a14:compatExt spid="_x0000_s24647"/>
                </a:ext>
                <a:ext uri="{FF2B5EF4-FFF2-40B4-BE49-F238E27FC236}">
                  <a16:creationId xmlns:a16="http://schemas.microsoft.com/office/drawing/2014/main" id="{00000000-0008-0000-0000-00004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48" name="Drop Down 72" hidden="1">
              <a:extLst>
                <a:ext uri="{63B3BB69-23CF-44E3-9099-C40C66FF867C}">
                  <a14:compatExt spid="_x0000_s24648"/>
                </a:ext>
                <a:ext uri="{FF2B5EF4-FFF2-40B4-BE49-F238E27FC236}">
                  <a16:creationId xmlns:a16="http://schemas.microsoft.com/office/drawing/2014/main" id="{00000000-0008-0000-0000-00004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49" name="Drop Down 73" hidden="1">
              <a:extLst>
                <a:ext uri="{63B3BB69-23CF-44E3-9099-C40C66FF867C}">
                  <a14:compatExt spid="_x0000_s24649"/>
                </a:ext>
                <a:ext uri="{FF2B5EF4-FFF2-40B4-BE49-F238E27FC236}">
                  <a16:creationId xmlns:a16="http://schemas.microsoft.com/office/drawing/2014/main" id="{00000000-0008-0000-0000-00004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50" name="Drop Down 7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51" name="Drop Down 7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52" name="Drop Down 7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53" name="Drop Down 77" hidden="1">
              <a:extLst>
                <a:ext uri="{63B3BB69-23CF-44E3-9099-C40C66FF867C}">
                  <a14:compatExt spid="_x0000_s24653"/>
                </a:ext>
                <a:ext uri="{FF2B5EF4-FFF2-40B4-BE49-F238E27FC236}">
                  <a16:creationId xmlns:a16="http://schemas.microsoft.com/office/drawing/2014/main" id="{00000000-0008-0000-0000-00004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54" name="Drop Down 78"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55" name="Drop Down 79"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56" name="Drop Down 8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57" name="Drop Down 81" hidden="1">
              <a:extLst>
                <a:ext uri="{63B3BB69-23CF-44E3-9099-C40C66FF867C}">
                  <a14:compatExt spid="_x0000_s24657"/>
                </a:ext>
                <a:ext uri="{FF2B5EF4-FFF2-40B4-BE49-F238E27FC236}">
                  <a16:creationId xmlns:a16="http://schemas.microsoft.com/office/drawing/2014/main" id="{00000000-0008-0000-0000-00005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58" name="Drop Down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59" name="Drop Down 83" hidden="1">
              <a:extLst>
                <a:ext uri="{63B3BB69-23CF-44E3-9099-C40C66FF867C}">
                  <a14:compatExt spid="_x0000_s24659"/>
                </a:ext>
                <a:ext uri="{FF2B5EF4-FFF2-40B4-BE49-F238E27FC236}">
                  <a16:creationId xmlns:a16="http://schemas.microsoft.com/office/drawing/2014/main" id="{00000000-0008-0000-0000-00005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60" name="Drop Down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61" name="Drop Down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62" name="Drop Down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63" name="Drop Down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64" name="Drop Down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65" name="Drop Down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66" name="Drop Down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67" name="Drop Down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68" name="Drop Down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69" name="Drop Down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70" name="Drop Down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71" name="Drop Down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72" name="Drop Down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73" name="Drop Down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74" name="Drop Down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75" name="Drop Down 99" hidden="1">
              <a:extLst>
                <a:ext uri="{63B3BB69-23CF-44E3-9099-C40C66FF867C}">
                  <a14:compatExt spid="_x0000_s24675"/>
                </a:ext>
                <a:ext uri="{FF2B5EF4-FFF2-40B4-BE49-F238E27FC236}">
                  <a16:creationId xmlns:a16="http://schemas.microsoft.com/office/drawing/2014/main" id="{00000000-0008-0000-0000-00006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76" name="Drop Down 100" hidden="1">
              <a:extLst>
                <a:ext uri="{63B3BB69-23CF-44E3-9099-C40C66FF867C}">
                  <a14:compatExt spid="_x0000_s24676"/>
                </a:ext>
                <a:ext uri="{FF2B5EF4-FFF2-40B4-BE49-F238E27FC236}">
                  <a16:creationId xmlns:a16="http://schemas.microsoft.com/office/drawing/2014/main" id="{00000000-0008-0000-0000-00006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77" name="Drop Down 101" hidden="1">
              <a:extLst>
                <a:ext uri="{63B3BB69-23CF-44E3-9099-C40C66FF867C}">
                  <a14:compatExt spid="_x0000_s24677"/>
                </a:ext>
                <a:ext uri="{FF2B5EF4-FFF2-40B4-BE49-F238E27FC236}">
                  <a16:creationId xmlns:a16="http://schemas.microsoft.com/office/drawing/2014/main" id="{00000000-0008-0000-0000-00006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78" name="Drop Down 102" hidden="1">
              <a:extLst>
                <a:ext uri="{63B3BB69-23CF-44E3-9099-C40C66FF867C}">
                  <a14:compatExt spid="_x0000_s24678"/>
                </a:ext>
                <a:ext uri="{FF2B5EF4-FFF2-40B4-BE49-F238E27FC236}">
                  <a16:creationId xmlns:a16="http://schemas.microsoft.com/office/drawing/2014/main" id="{00000000-0008-0000-0000-00006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79" name="Drop Down 103" hidden="1">
              <a:extLst>
                <a:ext uri="{63B3BB69-23CF-44E3-9099-C40C66FF867C}">
                  <a14:compatExt spid="_x0000_s24679"/>
                </a:ext>
                <a:ext uri="{FF2B5EF4-FFF2-40B4-BE49-F238E27FC236}">
                  <a16:creationId xmlns:a16="http://schemas.microsoft.com/office/drawing/2014/main" id="{00000000-0008-0000-0000-00006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80" name="Drop Down 104" hidden="1">
              <a:extLst>
                <a:ext uri="{63B3BB69-23CF-44E3-9099-C40C66FF867C}">
                  <a14:compatExt spid="_x0000_s24680"/>
                </a:ext>
                <a:ext uri="{FF2B5EF4-FFF2-40B4-BE49-F238E27FC236}">
                  <a16:creationId xmlns:a16="http://schemas.microsoft.com/office/drawing/2014/main" id="{00000000-0008-0000-0000-00006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81" name="Drop Down 105" hidden="1">
              <a:extLst>
                <a:ext uri="{63B3BB69-23CF-44E3-9099-C40C66FF867C}">
                  <a14:compatExt spid="_x0000_s24681"/>
                </a:ext>
                <a:ext uri="{FF2B5EF4-FFF2-40B4-BE49-F238E27FC236}">
                  <a16:creationId xmlns:a16="http://schemas.microsoft.com/office/drawing/2014/main" id="{00000000-0008-0000-0000-00006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82" name="Drop Down 106" hidden="1">
              <a:extLst>
                <a:ext uri="{63B3BB69-23CF-44E3-9099-C40C66FF867C}">
                  <a14:compatExt spid="_x0000_s24682"/>
                </a:ext>
                <a:ext uri="{FF2B5EF4-FFF2-40B4-BE49-F238E27FC236}">
                  <a16:creationId xmlns:a16="http://schemas.microsoft.com/office/drawing/2014/main" id="{00000000-0008-0000-0000-00006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83" name="Drop Down 107" hidden="1">
              <a:extLst>
                <a:ext uri="{63B3BB69-23CF-44E3-9099-C40C66FF867C}">
                  <a14:compatExt spid="_x0000_s24683"/>
                </a:ext>
                <a:ext uri="{FF2B5EF4-FFF2-40B4-BE49-F238E27FC236}">
                  <a16:creationId xmlns:a16="http://schemas.microsoft.com/office/drawing/2014/main" id="{00000000-0008-0000-0000-00006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84" name="Drop Down 108" hidden="1">
              <a:extLst>
                <a:ext uri="{63B3BB69-23CF-44E3-9099-C40C66FF867C}">
                  <a14:compatExt spid="_x0000_s24684"/>
                </a:ext>
                <a:ext uri="{FF2B5EF4-FFF2-40B4-BE49-F238E27FC236}">
                  <a16:creationId xmlns:a16="http://schemas.microsoft.com/office/drawing/2014/main" id="{00000000-0008-0000-0000-00006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85" name="Drop Down 109" hidden="1">
              <a:extLst>
                <a:ext uri="{63B3BB69-23CF-44E3-9099-C40C66FF867C}">
                  <a14:compatExt spid="_x0000_s24685"/>
                </a:ext>
                <a:ext uri="{FF2B5EF4-FFF2-40B4-BE49-F238E27FC236}">
                  <a16:creationId xmlns:a16="http://schemas.microsoft.com/office/drawing/2014/main" id="{00000000-0008-0000-0000-00006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86" name="Drop Down 110" hidden="1">
              <a:extLst>
                <a:ext uri="{63B3BB69-23CF-44E3-9099-C40C66FF867C}">
                  <a14:compatExt spid="_x0000_s24686"/>
                </a:ext>
                <a:ext uri="{FF2B5EF4-FFF2-40B4-BE49-F238E27FC236}">
                  <a16:creationId xmlns:a16="http://schemas.microsoft.com/office/drawing/2014/main" id="{00000000-0008-0000-0000-00006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87" name="Drop Down 111" hidden="1">
              <a:extLst>
                <a:ext uri="{63B3BB69-23CF-44E3-9099-C40C66FF867C}">
                  <a14:compatExt spid="_x0000_s24687"/>
                </a:ext>
                <a:ext uri="{FF2B5EF4-FFF2-40B4-BE49-F238E27FC236}">
                  <a16:creationId xmlns:a16="http://schemas.microsoft.com/office/drawing/2014/main" id="{00000000-0008-0000-0000-00006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88" name="Drop Down 112" hidden="1">
              <a:extLst>
                <a:ext uri="{63B3BB69-23CF-44E3-9099-C40C66FF867C}">
                  <a14:compatExt spid="_x0000_s24688"/>
                </a:ext>
                <a:ext uri="{FF2B5EF4-FFF2-40B4-BE49-F238E27FC236}">
                  <a16:creationId xmlns:a16="http://schemas.microsoft.com/office/drawing/2014/main" id="{00000000-0008-0000-0000-00007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89" name="Drop Down 113" hidden="1">
              <a:extLst>
                <a:ext uri="{63B3BB69-23CF-44E3-9099-C40C66FF867C}">
                  <a14:compatExt spid="_x0000_s24689"/>
                </a:ext>
                <a:ext uri="{FF2B5EF4-FFF2-40B4-BE49-F238E27FC236}">
                  <a16:creationId xmlns:a16="http://schemas.microsoft.com/office/drawing/2014/main" id="{00000000-0008-0000-0000-00007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90" name="Drop Down 114" hidden="1">
              <a:extLst>
                <a:ext uri="{63B3BB69-23CF-44E3-9099-C40C66FF867C}">
                  <a14:compatExt spid="_x0000_s24690"/>
                </a:ext>
                <a:ext uri="{FF2B5EF4-FFF2-40B4-BE49-F238E27FC236}">
                  <a16:creationId xmlns:a16="http://schemas.microsoft.com/office/drawing/2014/main" id="{00000000-0008-0000-0000-00007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91" name="Drop Down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92" name="Drop Down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93" name="Drop Down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94" name="Drop Down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95" name="Drop Down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96" name="Drop Down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97" name="Drop Down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698" name="Drop Down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699" name="Drop Down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00" name="Drop Down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01" name="Drop Down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02" name="Drop Down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03" name="Drop Down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04" name="Drop Down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05" name="Drop Down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06" name="Drop Down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07" name="Drop Down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08" name="Drop Down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09" name="Drop Down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10" name="Drop Down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11" name="Drop Down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12" name="Drop Down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13" name="Drop Down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14" name="Drop Down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15" name="Drop Down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16" name="Drop Down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17" name="Drop Down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18" name="Drop Down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19" name="Drop Down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20" name="Drop Down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21" name="Drop Down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22" name="Drop Down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23" name="Drop Down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24" name="Drop Down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25" name="Drop Down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26" name="Drop Down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27" name="Drop Down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28" name="Drop Down 152" hidden="1">
              <a:extLst>
                <a:ext uri="{63B3BB69-23CF-44E3-9099-C40C66FF867C}">
                  <a14:compatExt spid="_x0000_s24728"/>
                </a:ext>
                <a:ext uri="{FF2B5EF4-FFF2-40B4-BE49-F238E27FC236}">
                  <a16:creationId xmlns:a16="http://schemas.microsoft.com/office/drawing/2014/main" id="{00000000-0008-0000-0000-00009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29" name="Drop Down 153" hidden="1">
              <a:extLst>
                <a:ext uri="{63B3BB69-23CF-44E3-9099-C40C66FF867C}">
                  <a14:compatExt spid="_x0000_s24729"/>
                </a:ext>
                <a:ext uri="{FF2B5EF4-FFF2-40B4-BE49-F238E27FC236}">
                  <a16:creationId xmlns:a16="http://schemas.microsoft.com/office/drawing/2014/main" id="{00000000-0008-0000-0000-00009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30" name="Drop Down 154" hidden="1">
              <a:extLst>
                <a:ext uri="{63B3BB69-23CF-44E3-9099-C40C66FF867C}">
                  <a14:compatExt spid="_x0000_s24730"/>
                </a:ext>
                <a:ext uri="{FF2B5EF4-FFF2-40B4-BE49-F238E27FC236}">
                  <a16:creationId xmlns:a16="http://schemas.microsoft.com/office/drawing/2014/main" id="{00000000-0008-0000-0000-00009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31" name="Drop Down 155" hidden="1">
              <a:extLst>
                <a:ext uri="{63B3BB69-23CF-44E3-9099-C40C66FF867C}">
                  <a14:compatExt spid="_x0000_s24731"/>
                </a:ext>
                <a:ext uri="{FF2B5EF4-FFF2-40B4-BE49-F238E27FC236}">
                  <a16:creationId xmlns:a16="http://schemas.microsoft.com/office/drawing/2014/main" id="{00000000-0008-0000-0000-00009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32" name="Drop Down 156" hidden="1">
              <a:extLst>
                <a:ext uri="{63B3BB69-23CF-44E3-9099-C40C66FF867C}">
                  <a14:compatExt spid="_x0000_s24732"/>
                </a:ext>
                <a:ext uri="{FF2B5EF4-FFF2-40B4-BE49-F238E27FC236}">
                  <a16:creationId xmlns:a16="http://schemas.microsoft.com/office/drawing/2014/main" id="{00000000-0008-0000-0000-00009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33" name="Drop Down 157" hidden="1">
              <a:extLst>
                <a:ext uri="{63B3BB69-23CF-44E3-9099-C40C66FF867C}">
                  <a14:compatExt spid="_x0000_s24733"/>
                </a:ext>
                <a:ext uri="{FF2B5EF4-FFF2-40B4-BE49-F238E27FC236}">
                  <a16:creationId xmlns:a16="http://schemas.microsoft.com/office/drawing/2014/main" id="{00000000-0008-0000-0000-00009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34" name="Drop Down 158" hidden="1">
              <a:extLst>
                <a:ext uri="{63B3BB69-23CF-44E3-9099-C40C66FF867C}">
                  <a14:compatExt spid="_x0000_s24734"/>
                </a:ext>
                <a:ext uri="{FF2B5EF4-FFF2-40B4-BE49-F238E27FC236}">
                  <a16:creationId xmlns:a16="http://schemas.microsoft.com/office/drawing/2014/main" id="{00000000-0008-0000-0000-00009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35" name="Drop Down 159" hidden="1">
              <a:extLst>
                <a:ext uri="{63B3BB69-23CF-44E3-9099-C40C66FF867C}">
                  <a14:compatExt spid="_x0000_s24735"/>
                </a:ext>
                <a:ext uri="{FF2B5EF4-FFF2-40B4-BE49-F238E27FC236}">
                  <a16:creationId xmlns:a16="http://schemas.microsoft.com/office/drawing/2014/main" id="{00000000-0008-0000-0000-00009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36" name="Drop Down 160" hidden="1">
              <a:extLst>
                <a:ext uri="{63B3BB69-23CF-44E3-9099-C40C66FF867C}">
                  <a14:compatExt spid="_x0000_s24736"/>
                </a:ext>
                <a:ext uri="{FF2B5EF4-FFF2-40B4-BE49-F238E27FC236}">
                  <a16:creationId xmlns:a16="http://schemas.microsoft.com/office/drawing/2014/main" id="{00000000-0008-0000-0000-0000A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37" name="Drop Down 161"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38" name="Drop Down 162" hidden="1">
              <a:extLst>
                <a:ext uri="{63B3BB69-23CF-44E3-9099-C40C66FF867C}">
                  <a14:compatExt spid="_x0000_s24738"/>
                </a:ext>
                <a:ext uri="{FF2B5EF4-FFF2-40B4-BE49-F238E27FC236}">
                  <a16:creationId xmlns:a16="http://schemas.microsoft.com/office/drawing/2014/main" id="{00000000-0008-0000-0000-0000A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39" name="Drop Down 163" hidden="1">
              <a:extLst>
                <a:ext uri="{63B3BB69-23CF-44E3-9099-C40C66FF867C}">
                  <a14:compatExt spid="_x0000_s24739"/>
                </a:ext>
                <a:ext uri="{FF2B5EF4-FFF2-40B4-BE49-F238E27FC236}">
                  <a16:creationId xmlns:a16="http://schemas.microsoft.com/office/drawing/2014/main" id="{00000000-0008-0000-0000-0000A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40" name="Drop Down 164" hidden="1">
              <a:extLst>
                <a:ext uri="{63B3BB69-23CF-44E3-9099-C40C66FF867C}">
                  <a14:compatExt spid="_x0000_s24740"/>
                </a:ext>
                <a:ext uri="{FF2B5EF4-FFF2-40B4-BE49-F238E27FC236}">
                  <a16:creationId xmlns:a16="http://schemas.microsoft.com/office/drawing/2014/main" id="{00000000-0008-0000-0000-0000A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41" name="Drop Down 165" hidden="1">
              <a:extLst>
                <a:ext uri="{63B3BB69-23CF-44E3-9099-C40C66FF867C}">
                  <a14:compatExt spid="_x0000_s24741"/>
                </a:ext>
                <a:ext uri="{FF2B5EF4-FFF2-40B4-BE49-F238E27FC236}">
                  <a16:creationId xmlns:a16="http://schemas.microsoft.com/office/drawing/2014/main" id="{00000000-0008-0000-0000-0000A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14</xdr:row>
          <xdr:rowOff>200025</xdr:rowOff>
        </xdr:from>
        <xdr:to>
          <xdr:col>2</xdr:col>
          <xdr:colOff>542925</xdr:colOff>
          <xdr:row>16</xdr:row>
          <xdr:rowOff>9525</xdr:rowOff>
        </xdr:to>
        <xdr:sp macro="" textlink="">
          <xdr:nvSpPr>
            <xdr:cNvPr id="24742" name="Drop Down 166" hidden="1">
              <a:extLst>
                <a:ext uri="{63B3BB69-23CF-44E3-9099-C40C66FF867C}">
                  <a14:compatExt spid="_x0000_s24742"/>
                </a:ext>
                <a:ext uri="{FF2B5EF4-FFF2-40B4-BE49-F238E27FC236}">
                  <a16:creationId xmlns:a16="http://schemas.microsoft.com/office/drawing/2014/main" id="{00000000-0008-0000-0000-0000A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24743" name="Drop Down 167" hidden="1">
              <a:extLst>
                <a:ext uri="{63B3BB69-23CF-44E3-9099-C40C66FF867C}">
                  <a14:compatExt spid="_x0000_s24743"/>
                </a:ext>
                <a:ext uri="{FF2B5EF4-FFF2-40B4-BE49-F238E27FC236}">
                  <a16:creationId xmlns:a16="http://schemas.microsoft.com/office/drawing/2014/main" id="{00000000-0008-0000-0000-0000A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24744" name="Drop Down 168" hidden="1">
              <a:extLst>
                <a:ext uri="{63B3BB69-23CF-44E3-9099-C40C66FF867C}">
                  <a14:compatExt spid="_x0000_s24744"/>
                </a:ext>
                <a:ext uri="{FF2B5EF4-FFF2-40B4-BE49-F238E27FC236}">
                  <a16:creationId xmlns:a16="http://schemas.microsoft.com/office/drawing/2014/main" id="{00000000-0008-0000-0000-0000A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161925</xdr:rowOff>
        </xdr:from>
        <xdr:to>
          <xdr:col>2</xdr:col>
          <xdr:colOff>542925</xdr:colOff>
          <xdr:row>27</xdr:row>
          <xdr:rowOff>200025</xdr:rowOff>
        </xdr:to>
        <xdr:sp macro="" textlink="">
          <xdr:nvSpPr>
            <xdr:cNvPr id="24745" name="Drop Down 169" hidden="1">
              <a:extLst>
                <a:ext uri="{63B3BB69-23CF-44E3-9099-C40C66FF867C}">
                  <a14:compatExt spid="_x0000_s24745"/>
                </a:ext>
                <a:ext uri="{FF2B5EF4-FFF2-40B4-BE49-F238E27FC236}">
                  <a16:creationId xmlns:a16="http://schemas.microsoft.com/office/drawing/2014/main" id="{00000000-0008-0000-0000-0000A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29</xdr:row>
          <xdr:rowOff>142875</xdr:rowOff>
        </xdr:from>
        <xdr:to>
          <xdr:col>2</xdr:col>
          <xdr:colOff>542925</xdr:colOff>
          <xdr:row>30</xdr:row>
          <xdr:rowOff>180975</xdr:rowOff>
        </xdr:to>
        <xdr:sp macro="" textlink="">
          <xdr:nvSpPr>
            <xdr:cNvPr id="24746" name="Drop Down 170" hidden="1">
              <a:extLst>
                <a:ext uri="{63B3BB69-23CF-44E3-9099-C40C66FF867C}">
                  <a14:compatExt spid="_x0000_s24746"/>
                </a:ext>
                <a:ext uri="{FF2B5EF4-FFF2-40B4-BE49-F238E27FC236}">
                  <a16:creationId xmlns:a16="http://schemas.microsoft.com/office/drawing/2014/main" id="{00000000-0008-0000-0000-0000A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47" name="Drop Down 171" hidden="1">
              <a:extLst>
                <a:ext uri="{63B3BB69-23CF-44E3-9099-C40C66FF867C}">
                  <a14:compatExt spid="_x0000_s24747"/>
                </a:ext>
                <a:ext uri="{FF2B5EF4-FFF2-40B4-BE49-F238E27FC236}">
                  <a16:creationId xmlns:a16="http://schemas.microsoft.com/office/drawing/2014/main" id="{00000000-0008-0000-0000-0000A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48" name="Drop Down 172" hidden="1">
              <a:extLst>
                <a:ext uri="{63B3BB69-23CF-44E3-9099-C40C66FF867C}">
                  <a14:compatExt spid="_x0000_s24748"/>
                </a:ext>
                <a:ext uri="{FF2B5EF4-FFF2-40B4-BE49-F238E27FC236}">
                  <a16:creationId xmlns:a16="http://schemas.microsoft.com/office/drawing/2014/main" id="{00000000-0008-0000-0000-0000A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49" name="Drop Down 173" hidden="1">
              <a:extLst>
                <a:ext uri="{63B3BB69-23CF-44E3-9099-C40C66FF867C}">
                  <a14:compatExt spid="_x0000_s24749"/>
                </a:ext>
                <a:ext uri="{FF2B5EF4-FFF2-40B4-BE49-F238E27FC236}">
                  <a16:creationId xmlns:a16="http://schemas.microsoft.com/office/drawing/2014/main" id="{00000000-0008-0000-0000-0000A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50" name="Drop Down 174" hidden="1">
              <a:extLst>
                <a:ext uri="{63B3BB69-23CF-44E3-9099-C40C66FF867C}">
                  <a14:compatExt spid="_x0000_s24750"/>
                </a:ext>
                <a:ext uri="{FF2B5EF4-FFF2-40B4-BE49-F238E27FC236}">
                  <a16:creationId xmlns:a16="http://schemas.microsoft.com/office/drawing/2014/main" id="{00000000-0008-0000-0000-0000A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51" name="Drop Down 175" hidden="1">
              <a:extLst>
                <a:ext uri="{63B3BB69-23CF-44E3-9099-C40C66FF867C}">
                  <a14:compatExt spid="_x0000_s24751"/>
                </a:ext>
                <a:ext uri="{FF2B5EF4-FFF2-40B4-BE49-F238E27FC236}">
                  <a16:creationId xmlns:a16="http://schemas.microsoft.com/office/drawing/2014/main" id="{00000000-0008-0000-0000-0000A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52" name="Drop Down 176" hidden="1">
              <a:extLst>
                <a:ext uri="{63B3BB69-23CF-44E3-9099-C40C66FF867C}">
                  <a14:compatExt spid="_x0000_s24752"/>
                </a:ext>
                <a:ext uri="{FF2B5EF4-FFF2-40B4-BE49-F238E27FC236}">
                  <a16:creationId xmlns:a16="http://schemas.microsoft.com/office/drawing/2014/main" id="{00000000-0008-0000-0000-0000B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53" name="Drop Down 177" hidden="1">
              <a:extLst>
                <a:ext uri="{63B3BB69-23CF-44E3-9099-C40C66FF867C}">
                  <a14:compatExt spid="_x0000_s24753"/>
                </a:ext>
                <a:ext uri="{FF2B5EF4-FFF2-40B4-BE49-F238E27FC236}">
                  <a16:creationId xmlns:a16="http://schemas.microsoft.com/office/drawing/2014/main" id="{00000000-0008-0000-0000-0000B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54" name="Drop Down 178" hidden="1">
              <a:extLst>
                <a:ext uri="{63B3BB69-23CF-44E3-9099-C40C66FF867C}">
                  <a14:compatExt spid="_x0000_s24754"/>
                </a:ext>
                <a:ext uri="{FF2B5EF4-FFF2-40B4-BE49-F238E27FC236}">
                  <a16:creationId xmlns:a16="http://schemas.microsoft.com/office/drawing/2014/main" id="{00000000-0008-0000-0000-0000B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55" name="Drop Down 179" hidden="1">
              <a:extLst>
                <a:ext uri="{63B3BB69-23CF-44E3-9099-C40C66FF867C}">
                  <a14:compatExt spid="_x0000_s24755"/>
                </a:ext>
                <a:ext uri="{FF2B5EF4-FFF2-40B4-BE49-F238E27FC236}">
                  <a16:creationId xmlns:a16="http://schemas.microsoft.com/office/drawing/2014/main" id="{00000000-0008-0000-0000-0000B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56" name="Drop Down 180" hidden="1">
              <a:extLst>
                <a:ext uri="{63B3BB69-23CF-44E3-9099-C40C66FF867C}">
                  <a14:compatExt spid="_x0000_s24756"/>
                </a:ext>
                <a:ext uri="{FF2B5EF4-FFF2-40B4-BE49-F238E27FC236}">
                  <a16:creationId xmlns:a16="http://schemas.microsoft.com/office/drawing/2014/main" id="{00000000-0008-0000-0000-0000B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57" name="Drop Down 181" hidden="1">
              <a:extLst>
                <a:ext uri="{63B3BB69-23CF-44E3-9099-C40C66FF867C}">
                  <a14:compatExt spid="_x0000_s24757"/>
                </a:ext>
                <a:ext uri="{FF2B5EF4-FFF2-40B4-BE49-F238E27FC236}">
                  <a16:creationId xmlns:a16="http://schemas.microsoft.com/office/drawing/2014/main" id="{00000000-0008-0000-0000-0000B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58" name="Drop Down 182" hidden="1">
              <a:extLst>
                <a:ext uri="{63B3BB69-23CF-44E3-9099-C40C66FF867C}">
                  <a14:compatExt spid="_x0000_s24758"/>
                </a:ext>
                <a:ext uri="{FF2B5EF4-FFF2-40B4-BE49-F238E27FC236}">
                  <a16:creationId xmlns:a16="http://schemas.microsoft.com/office/drawing/2014/main" id="{00000000-0008-0000-0000-0000B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59" name="Drop Down 183" hidden="1">
              <a:extLst>
                <a:ext uri="{63B3BB69-23CF-44E3-9099-C40C66FF867C}">
                  <a14:compatExt spid="_x0000_s24759"/>
                </a:ext>
                <a:ext uri="{FF2B5EF4-FFF2-40B4-BE49-F238E27FC236}">
                  <a16:creationId xmlns:a16="http://schemas.microsoft.com/office/drawing/2014/main" id="{00000000-0008-0000-0000-0000B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60" name="Drop Down 184" hidden="1">
              <a:extLst>
                <a:ext uri="{63B3BB69-23CF-44E3-9099-C40C66FF867C}">
                  <a14:compatExt spid="_x0000_s24760"/>
                </a:ext>
                <a:ext uri="{FF2B5EF4-FFF2-40B4-BE49-F238E27FC236}">
                  <a16:creationId xmlns:a16="http://schemas.microsoft.com/office/drawing/2014/main" id="{00000000-0008-0000-0000-0000B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61" name="Drop Down 185" hidden="1">
              <a:extLst>
                <a:ext uri="{63B3BB69-23CF-44E3-9099-C40C66FF867C}">
                  <a14:compatExt spid="_x0000_s24761"/>
                </a:ext>
                <a:ext uri="{FF2B5EF4-FFF2-40B4-BE49-F238E27FC236}">
                  <a16:creationId xmlns:a16="http://schemas.microsoft.com/office/drawing/2014/main" id="{00000000-0008-0000-0000-0000B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62" name="Drop Down 186" hidden="1">
              <a:extLst>
                <a:ext uri="{63B3BB69-23CF-44E3-9099-C40C66FF867C}">
                  <a14:compatExt spid="_x0000_s24762"/>
                </a:ext>
                <a:ext uri="{FF2B5EF4-FFF2-40B4-BE49-F238E27FC236}">
                  <a16:creationId xmlns:a16="http://schemas.microsoft.com/office/drawing/2014/main" id="{00000000-0008-0000-0000-0000B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63" name="Drop Down 187" hidden="1">
              <a:extLst>
                <a:ext uri="{63B3BB69-23CF-44E3-9099-C40C66FF867C}">
                  <a14:compatExt spid="_x0000_s24763"/>
                </a:ext>
                <a:ext uri="{FF2B5EF4-FFF2-40B4-BE49-F238E27FC236}">
                  <a16:creationId xmlns:a16="http://schemas.microsoft.com/office/drawing/2014/main" id="{00000000-0008-0000-0000-0000B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64" name="Drop Down 188" hidden="1">
              <a:extLst>
                <a:ext uri="{63B3BB69-23CF-44E3-9099-C40C66FF867C}">
                  <a14:compatExt spid="_x0000_s24764"/>
                </a:ext>
                <a:ext uri="{FF2B5EF4-FFF2-40B4-BE49-F238E27FC236}">
                  <a16:creationId xmlns:a16="http://schemas.microsoft.com/office/drawing/2014/main" id="{00000000-0008-0000-0000-0000B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65" name="Drop Down 189" hidden="1">
              <a:extLst>
                <a:ext uri="{63B3BB69-23CF-44E3-9099-C40C66FF867C}">
                  <a14:compatExt spid="_x0000_s24765"/>
                </a:ext>
                <a:ext uri="{FF2B5EF4-FFF2-40B4-BE49-F238E27FC236}">
                  <a16:creationId xmlns:a16="http://schemas.microsoft.com/office/drawing/2014/main" id="{00000000-0008-0000-0000-0000B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66" name="Drop Down 190" hidden="1">
              <a:extLst>
                <a:ext uri="{63B3BB69-23CF-44E3-9099-C40C66FF867C}">
                  <a14:compatExt spid="_x0000_s24766"/>
                </a:ext>
                <a:ext uri="{FF2B5EF4-FFF2-40B4-BE49-F238E27FC236}">
                  <a16:creationId xmlns:a16="http://schemas.microsoft.com/office/drawing/2014/main" id="{00000000-0008-0000-0000-0000B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67" name="Drop Down 191" hidden="1">
              <a:extLst>
                <a:ext uri="{63B3BB69-23CF-44E3-9099-C40C66FF867C}">
                  <a14:compatExt spid="_x0000_s24767"/>
                </a:ext>
                <a:ext uri="{FF2B5EF4-FFF2-40B4-BE49-F238E27FC236}">
                  <a16:creationId xmlns:a16="http://schemas.microsoft.com/office/drawing/2014/main" id="{00000000-0008-0000-0000-0000B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68" name="Drop Down 192" hidden="1">
              <a:extLst>
                <a:ext uri="{63B3BB69-23CF-44E3-9099-C40C66FF867C}">
                  <a14:compatExt spid="_x0000_s24768"/>
                </a:ext>
                <a:ext uri="{FF2B5EF4-FFF2-40B4-BE49-F238E27FC236}">
                  <a16:creationId xmlns:a16="http://schemas.microsoft.com/office/drawing/2014/main" id="{00000000-0008-0000-0000-0000C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24769" name="Drop Down 193" hidden="1">
              <a:extLst>
                <a:ext uri="{63B3BB69-23CF-44E3-9099-C40C66FF867C}">
                  <a14:compatExt spid="_x0000_s24769"/>
                </a:ext>
                <a:ext uri="{FF2B5EF4-FFF2-40B4-BE49-F238E27FC236}">
                  <a16:creationId xmlns:a16="http://schemas.microsoft.com/office/drawing/2014/main" id="{00000000-0008-0000-0000-0000C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24770" name="Drop Down 194" hidden="1">
              <a:extLst>
                <a:ext uri="{63B3BB69-23CF-44E3-9099-C40C66FF867C}">
                  <a14:compatExt spid="_x0000_s24770"/>
                </a:ext>
                <a:ext uri="{FF2B5EF4-FFF2-40B4-BE49-F238E27FC236}">
                  <a16:creationId xmlns:a16="http://schemas.microsoft.com/office/drawing/2014/main" id="{00000000-0008-0000-0000-0000C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24771" name="Drop Down 195" hidden="1">
              <a:extLst>
                <a:ext uri="{63B3BB69-23CF-44E3-9099-C40C66FF867C}">
                  <a14:compatExt spid="_x0000_s24771"/>
                </a:ext>
                <a:ext uri="{FF2B5EF4-FFF2-40B4-BE49-F238E27FC236}">
                  <a16:creationId xmlns:a16="http://schemas.microsoft.com/office/drawing/2014/main" id="{00000000-0008-0000-0000-0000C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24772" name="Drop Down 196" hidden="1">
              <a:extLst>
                <a:ext uri="{63B3BB69-23CF-44E3-9099-C40C66FF867C}">
                  <a14:compatExt spid="_x0000_s24772"/>
                </a:ext>
                <a:ext uri="{FF2B5EF4-FFF2-40B4-BE49-F238E27FC236}">
                  <a16:creationId xmlns:a16="http://schemas.microsoft.com/office/drawing/2014/main" id="{00000000-0008-0000-0000-0000C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24773" name="Drop Down 197" hidden="1">
              <a:extLst>
                <a:ext uri="{63B3BB69-23CF-44E3-9099-C40C66FF867C}">
                  <a14:compatExt spid="_x0000_s24773"/>
                </a:ext>
                <a:ext uri="{FF2B5EF4-FFF2-40B4-BE49-F238E27FC236}">
                  <a16:creationId xmlns:a16="http://schemas.microsoft.com/office/drawing/2014/main" id="{00000000-0008-0000-0000-0000C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24774" name="Drop Down 198" hidden="1">
              <a:extLst>
                <a:ext uri="{63B3BB69-23CF-44E3-9099-C40C66FF867C}">
                  <a14:compatExt spid="_x0000_s24774"/>
                </a:ext>
                <a:ext uri="{FF2B5EF4-FFF2-40B4-BE49-F238E27FC236}">
                  <a16:creationId xmlns:a16="http://schemas.microsoft.com/office/drawing/2014/main" id="{00000000-0008-0000-0000-0000C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24775" name="Drop Down 199" hidden="1">
              <a:extLst>
                <a:ext uri="{63B3BB69-23CF-44E3-9099-C40C66FF867C}">
                  <a14:compatExt spid="_x0000_s24775"/>
                </a:ext>
                <a:ext uri="{FF2B5EF4-FFF2-40B4-BE49-F238E27FC236}">
                  <a16:creationId xmlns:a16="http://schemas.microsoft.com/office/drawing/2014/main" id="{00000000-0008-0000-0000-0000C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24776" name="Drop Down 200" hidden="1">
              <a:extLst>
                <a:ext uri="{63B3BB69-23CF-44E3-9099-C40C66FF867C}">
                  <a14:compatExt spid="_x0000_s24776"/>
                </a:ext>
                <a:ext uri="{FF2B5EF4-FFF2-40B4-BE49-F238E27FC236}">
                  <a16:creationId xmlns:a16="http://schemas.microsoft.com/office/drawing/2014/main" id="{00000000-0008-0000-0000-0000C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32</xdr:row>
          <xdr:rowOff>180975</xdr:rowOff>
        </xdr:from>
        <xdr:to>
          <xdr:col>3</xdr:col>
          <xdr:colOff>9525</xdr:colOff>
          <xdr:row>34</xdr:row>
          <xdr:rowOff>0</xdr:rowOff>
        </xdr:to>
        <xdr:sp macro="" textlink="">
          <xdr:nvSpPr>
            <xdr:cNvPr id="24777" name="Drop Down 201" hidden="1">
              <a:extLst>
                <a:ext uri="{63B3BB69-23CF-44E3-9099-C40C66FF867C}">
                  <a14:compatExt spid="_x0000_s24777"/>
                </a:ext>
                <a:ext uri="{FF2B5EF4-FFF2-40B4-BE49-F238E27FC236}">
                  <a16:creationId xmlns:a16="http://schemas.microsoft.com/office/drawing/2014/main" id="{00000000-0008-0000-0000-0000C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35</xdr:row>
          <xdr:rowOff>152400</xdr:rowOff>
        </xdr:from>
        <xdr:to>
          <xdr:col>2</xdr:col>
          <xdr:colOff>533400</xdr:colOff>
          <xdr:row>36</xdr:row>
          <xdr:rowOff>200025</xdr:rowOff>
        </xdr:to>
        <xdr:sp macro="" textlink="">
          <xdr:nvSpPr>
            <xdr:cNvPr id="24778" name="Drop Down 202" hidden="1">
              <a:extLst>
                <a:ext uri="{63B3BB69-23CF-44E3-9099-C40C66FF867C}">
                  <a14:compatExt spid="_x0000_s24778"/>
                </a:ext>
                <a:ext uri="{FF2B5EF4-FFF2-40B4-BE49-F238E27FC236}">
                  <a16:creationId xmlns:a16="http://schemas.microsoft.com/office/drawing/2014/main" id="{00000000-0008-0000-0000-0000C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38</xdr:row>
          <xdr:rowOff>180975</xdr:rowOff>
        </xdr:from>
        <xdr:to>
          <xdr:col>2</xdr:col>
          <xdr:colOff>542925</xdr:colOff>
          <xdr:row>39</xdr:row>
          <xdr:rowOff>219075</xdr:rowOff>
        </xdr:to>
        <xdr:sp macro="" textlink="">
          <xdr:nvSpPr>
            <xdr:cNvPr id="24779" name="Drop Down 203" hidden="1">
              <a:extLst>
                <a:ext uri="{63B3BB69-23CF-44E3-9099-C40C66FF867C}">
                  <a14:compatExt spid="_x0000_s24779"/>
                </a:ext>
                <a:ext uri="{FF2B5EF4-FFF2-40B4-BE49-F238E27FC236}">
                  <a16:creationId xmlns:a16="http://schemas.microsoft.com/office/drawing/2014/main" id="{00000000-0008-0000-0000-0000C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809625</xdr:colOff>
          <xdr:row>41</xdr:row>
          <xdr:rowOff>161925</xdr:rowOff>
        </xdr:from>
        <xdr:to>
          <xdr:col>3</xdr:col>
          <xdr:colOff>28575</xdr:colOff>
          <xdr:row>42</xdr:row>
          <xdr:rowOff>200025</xdr:rowOff>
        </xdr:to>
        <xdr:sp macro="" textlink="">
          <xdr:nvSpPr>
            <xdr:cNvPr id="24780" name="Drop Down 204" hidden="1">
              <a:extLst>
                <a:ext uri="{63B3BB69-23CF-44E3-9099-C40C66FF867C}">
                  <a14:compatExt spid="_x0000_s24780"/>
                </a:ext>
                <a:ext uri="{FF2B5EF4-FFF2-40B4-BE49-F238E27FC236}">
                  <a16:creationId xmlns:a16="http://schemas.microsoft.com/office/drawing/2014/main" id="{00000000-0008-0000-0000-0000C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44</xdr:row>
          <xdr:rowOff>161925</xdr:rowOff>
        </xdr:from>
        <xdr:to>
          <xdr:col>2</xdr:col>
          <xdr:colOff>533400</xdr:colOff>
          <xdr:row>45</xdr:row>
          <xdr:rowOff>200025</xdr:rowOff>
        </xdr:to>
        <xdr:sp macro="" textlink="">
          <xdr:nvSpPr>
            <xdr:cNvPr id="24781" name="Drop Down 205" hidden="1">
              <a:extLst>
                <a:ext uri="{63B3BB69-23CF-44E3-9099-C40C66FF867C}">
                  <a14:compatExt spid="_x0000_s24781"/>
                </a:ext>
                <a:ext uri="{FF2B5EF4-FFF2-40B4-BE49-F238E27FC236}">
                  <a16:creationId xmlns:a16="http://schemas.microsoft.com/office/drawing/2014/main" id="{00000000-0008-0000-0000-0000C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47</xdr:row>
          <xdr:rowOff>209550</xdr:rowOff>
        </xdr:from>
        <xdr:to>
          <xdr:col>2</xdr:col>
          <xdr:colOff>542925</xdr:colOff>
          <xdr:row>49</xdr:row>
          <xdr:rowOff>28575</xdr:rowOff>
        </xdr:to>
        <xdr:sp macro="" textlink="">
          <xdr:nvSpPr>
            <xdr:cNvPr id="24782" name="Drop Down 206" hidden="1">
              <a:extLst>
                <a:ext uri="{63B3BB69-23CF-44E3-9099-C40C66FF867C}">
                  <a14:compatExt spid="_x0000_s24782"/>
                </a:ext>
                <a:ext uri="{FF2B5EF4-FFF2-40B4-BE49-F238E27FC236}">
                  <a16:creationId xmlns:a16="http://schemas.microsoft.com/office/drawing/2014/main" id="{00000000-0008-0000-0000-0000C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50</xdr:row>
          <xdr:rowOff>161925</xdr:rowOff>
        </xdr:from>
        <xdr:to>
          <xdr:col>2</xdr:col>
          <xdr:colOff>533400</xdr:colOff>
          <xdr:row>51</xdr:row>
          <xdr:rowOff>200025</xdr:rowOff>
        </xdr:to>
        <xdr:sp macro="" textlink="">
          <xdr:nvSpPr>
            <xdr:cNvPr id="24783" name="Drop Down 207" hidden="1">
              <a:extLst>
                <a:ext uri="{63B3BB69-23CF-44E3-9099-C40C66FF867C}">
                  <a14:compatExt spid="_x0000_s24783"/>
                </a:ext>
                <a:ext uri="{FF2B5EF4-FFF2-40B4-BE49-F238E27FC236}">
                  <a16:creationId xmlns:a16="http://schemas.microsoft.com/office/drawing/2014/main" id="{00000000-0008-0000-0000-0000C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56</xdr:row>
          <xdr:rowOff>171450</xdr:rowOff>
        </xdr:from>
        <xdr:to>
          <xdr:col>3</xdr:col>
          <xdr:colOff>9525</xdr:colOff>
          <xdr:row>57</xdr:row>
          <xdr:rowOff>209550</xdr:rowOff>
        </xdr:to>
        <xdr:sp macro="" textlink="">
          <xdr:nvSpPr>
            <xdr:cNvPr id="24784" name="Drop Down 208" hidden="1">
              <a:extLst>
                <a:ext uri="{63B3BB69-23CF-44E3-9099-C40C66FF867C}">
                  <a14:compatExt spid="_x0000_s24784"/>
                </a:ext>
                <a:ext uri="{FF2B5EF4-FFF2-40B4-BE49-F238E27FC236}">
                  <a16:creationId xmlns:a16="http://schemas.microsoft.com/office/drawing/2014/main" id="{00000000-0008-0000-0000-0000D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53</xdr:row>
          <xdr:rowOff>180975</xdr:rowOff>
        </xdr:from>
        <xdr:to>
          <xdr:col>2</xdr:col>
          <xdr:colOff>533400</xdr:colOff>
          <xdr:row>54</xdr:row>
          <xdr:rowOff>219075</xdr:rowOff>
        </xdr:to>
        <xdr:sp macro="" textlink="">
          <xdr:nvSpPr>
            <xdr:cNvPr id="24785" name="Drop Down 209" hidden="1">
              <a:extLst>
                <a:ext uri="{63B3BB69-23CF-44E3-9099-C40C66FF867C}">
                  <a14:compatExt spid="_x0000_s24785"/>
                </a:ext>
                <a:ext uri="{FF2B5EF4-FFF2-40B4-BE49-F238E27FC236}">
                  <a16:creationId xmlns:a16="http://schemas.microsoft.com/office/drawing/2014/main" id="{00000000-0008-0000-0000-0000D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59</xdr:row>
          <xdr:rowOff>152400</xdr:rowOff>
        </xdr:from>
        <xdr:to>
          <xdr:col>2</xdr:col>
          <xdr:colOff>542925</xdr:colOff>
          <xdr:row>60</xdr:row>
          <xdr:rowOff>190500</xdr:rowOff>
        </xdr:to>
        <xdr:sp macro="" textlink="">
          <xdr:nvSpPr>
            <xdr:cNvPr id="24786" name="Drop Down 210" hidden="1">
              <a:extLst>
                <a:ext uri="{63B3BB69-23CF-44E3-9099-C40C66FF867C}">
                  <a14:compatExt spid="_x0000_s24786"/>
                </a:ext>
                <a:ext uri="{FF2B5EF4-FFF2-40B4-BE49-F238E27FC236}">
                  <a16:creationId xmlns:a16="http://schemas.microsoft.com/office/drawing/2014/main" id="{00000000-0008-0000-0000-0000D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62</xdr:row>
          <xdr:rowOff>161925</xdr:rowOff>
        </xdr:from>
        <xdr:to>
          <xdr:col>2</xdr:col>
          <xdr:colOff>533400</xdr:colOff>
          <xdr:row>63</xdr:row>
          <xdr:rowOff>190500</xdr:rowOff>
        </xdr:to>
        <xdr:sp macro="" textlink="">
          <xdr:nvSpPr>
            <xdr:cNvPr id="24787" name="Drop Down 211" hidden="1">
              <a:extLst>
                <a:ext uri="{63B3BB69-23CF-44E3-9099-C40C66FF867C}">
                  <a14:compatExt spid="_x0000_s24787"/>
                </a:ext>
                <a:ext uri="{FF2B5EF4-FFF2-40B4-BE49-F238E27FC236}">
                  <a16:creationId xmlns:a16="http://schemas.microsoft.com/office/drawing/2014/main" id="{00000000-0008-0000-0000-0000D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65</xdr:row>
          <xdr:rowOff>152400</xdr:rowOff>
        </xdr:from>
        <xdr:to>
          <xdr:col>3</xdr:col>
          <xdr:colOff>9525</xdr:colOff>
          <xdr:row>66</xdr:row>
          <xdr:rowOff>190500</xdr:rowOff>
        </xdr:to>
        <xdr:sp macro="" textlink="">
          <xdr:nvSpPr>
            <xdr:cNvPr id="24788" name="Drop Down 212" hidden="1">
              <a:extLst>
                <a:ext uri="{63B3BB69-23CF-44E3-9099-C40C66FF867C}">
                  <a14:compatExt spid="_x0000_s24788"/>
                </a:ext>
                <a:ext uri="{FF2B5EF4-FFF2-40B4-BE49-F238E27FC236}">
                  <a16:creationId xmlns:a16="http://schemas.microsoft.com/office/drawing/2014/main" id="{00000000-0008-0000-0000-0000D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68</xdr:row>
          <xdr:rowOff>152400</xdr:rowOff>
        </xdr:from>
        <xdr:to>
          <xdr:col>2</xdr:col>
          <xdr:colOff>542925</xdr:colOff>
          <xdr:row>69</xdr:row>
          <xdr:rowOff>200025</xdr:rowOff>
        </xdr:to>
        <xdr:sp macro="" textlink="">
          <xdr:nvSpPr>
            <xdr:cNvPr id="24789" name="Drop Down 213" hidden="1">
              <a:extLst>
                <a:ext uri="{63B3BB69-23CF-44E3-9099-C40C66FF867C}">
                  <a14:compatExt spid="_x0000_s24789"/>
                </a:ext>
                <a:ext uri="{FF2B5EF4-FFF2-40B4-BE49-F238E27FC236}">
                  <a16:creationId xmlns:a16="http://schemas.microsoft.com/office/drawing/2014/main" id="{00000000-0008-0000-0000-0000D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71</xdr:row>
          <xdr:rowOff>171450</xdr:rowOff>
        </xdr:from>
        <xdr:to>
          <xdr:col>2</xdr:col>
          <xdr:colOff>542925</xdr:colOff>
          <xdr:row>72</xdr:row>
          <xdr:rowOff>209550</xdr:rowOff>
        </xdr:to>
        <xdr:sp macro="" textlink="">
          <xdr:nvSpPr>
            <xdr:cNvPr id="24790" name="Drop Down 214" hidden="1">
              <a:extLst>
                <a:ext uri="{63B3BB69-23CF-44E3-9099-C40C66FF867C}">
                  <a14:compatExt spid="_x0000_s24790"/>
                </a:ext>
                <a:ext uri="{FF2B5EF4-FFF2-40B4-BE49-F238E27FC236}">
                  <a16:creationId xmlns:a16="http://schemas.microsoft.com/office/drawing/2014/main" id="{00000000-0008-0000-0000-0000D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74</xdr:row>
          <xdr:rowOff>161925</xdr:rowOff>
        </xdr:from>
        <xdr:to>
          <xdr:col>2</xdr:col>
          <xdr:colOff>542925</xdr:colOff>
          <xdr:row>75</xdr:row>
          <xdr:rowOff>190500</xdr:rowOff>
        </xdr:to>
        <xdr:sp macro="" textlink="">
          <xdr:nvSpPr>
            <xdr:cNvPr id="24791" name="Drop Down 215" hidden="1">
              <a:extLst>
                <a:ext uri="{63B3BB69-23CF-44E3-9099-C40C66FF867C}">
                  <a14:compatExt spid="_x0000_s24791"/>
                </a:ext>
                <a:ext uri="{FF2B5EF4-FFF2-40B4-BE49-F238E27FC236}">
                  <a16:creationId xmlns:a16="http://schemas.microsoft.com/office/drawing/2014/main" id="{00000000-0008-0000-0000-0000D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77</xdr:row>
          <xdr:rowOff>171450</xdr:rowOff>
        </xdr:from>
        <xdr:to>
          <xdr:col>2</xdr:col>
          <xdr:colOff>533400</xdr:colOff>
          <xdr:row>78</xdr:row>
          <xdr:rowOff>209550</xdr:rowOff>
        </xdr:to>
        <xdr:sp macro="" textlink="">
          <xdr:nvSpPr>
            <xdr:cNvPr id="24792" name="Drop Down 216" hidden="1">
              <a:extLst>
                <a:ext uri="{63B3BB69-23CF-44E3-9099-C40C66FF867C}">
                  <a14:compatExt spid="_x0000_s24792"/>
                </a:ext>
                <a:ext uri="{FF2B5EF4-FFF2-40B4-BE49-F238E27FC236}">
                  <a16:creationId xmlns:a16="http://schemas.microsoft.com/office/drawing/2014/main" id="{00000000-0008-0000-0000-0000D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80</xdr:row>
          <xdr:rowOff>152400</xdr:rowOff>
        </xdr:from>
        <xdr:to>
          <xdr:col>2</xdr:col>
          <xdr:colOff>533400</xdr:colOff>
          <xdr:row>81</xdr:row>
          <xdr:rowOff>190500</xdr:rowOff>
        </xdr:to>
        <xdr:sp macro="" textlink="">
          <xdr:nvSpPr>
            <xdr:cNvPr id="24793" name="Drop Down 217" hidden="1">
              <a:extLst>
                <a:ext uri="{63B3BB69-23CF-44E3-9099-C40C66FF867C}">
                  <a14:compatExt spid="_x0000_s24793"/>
                </a:ext>
                <a:ext uri="{FF2B5EF4-FFF2-40B4-BE49-F238E27FC236}">
                  <a16:creationId xmlns:a16="http://schemas.microsoft.com/office/drawing/2014/main" id="{00000000-0008-0000-0000-0000D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83</xdr:row>
          <xdr:rowOff>152400</xdr:rowOff>
        </xdr:from>
        <xdr:to>
          <xdr:col>3</xdr:col>
          <xdr:colOff>9525</xdr:colOff>
          <xdr:row>84</xdr:row>
          <xdr:rowOff>190500</xdr:rowOff>
        </xdr:to>
        <xdr:sp macro="" textlink="">
          <xdr:nvSpPr>
            <xdr:cNvPr id="24794" name="Drop Down 218" hidden="1">
              <a:extLst>
                <a:ext uri="{63B3BB69-23CF-44E3-9099-C40C66FF867C}">
                  <a14:compatExt spid="_x0000_s24794"/>
                </a:ext>
                <a:ext uri="{FF2B5EF4-FFF2-40B4-BE49-F238E27FC236}">
                  <a16:creationId xmlns:a16="http://schemas.microsoft.com/office/drawing/2014/main" id="{00000000-0008-0000-0000-0000D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86</xdr:row>
          <xdr:rowOff>161925</xdr:rowOff>
        </xdr:from>
        <xdr:to>
          <xdr:col>3</xdr:col>
          <xdr:colOff>9525</xdr:colOff>
          <xdr:row>87</xdr:row>
          <xdr:rowOff>190500</xdr:rowOff>
        </xdr:to>
        <xdr:sp macro="" textlink="">
          <xdr:nvSpPr>
            <xdr:cNvPr id="24795" name="Drop Down 219" hidden="1">
              <a:extLst>
                <a:ext uri="{63B3BB69-23CF-44E3-9099-C40C66FF867C}">
                  <a14:compatExt spid="_x0000_s24795"/>
                </a:ext>
                <a:ext uri="{FF2B5EF4-FFF2-40B4-BE49-F238E27FC236}">
                  <a16:creationId xmlns:a16="http://schemas.microsoft.com/office/drawing/2014/main" id="{00000000-0008-0000-0000-0000D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89</xdr:row>
          <xdr:rowOff>171450</xdr:rowOff>
        </xdr:from>
        <xdr:to>
          <xdr:col>2</xdr:col>
          <xdr:colOff>542925</xdr:colOff>
          <xdr:row>90</xdr:row>
          <xdr:rowOff>209550</xdr:rowOff>
        </xdr:to>
        <xdr:sp macro="" textlink="">
          <xdr:nvSpPr>
            <xdr:cNvPr id="24796" name="Drop Down 220" hidden="1">
              <a:extLst>
                <a:ext uri="{63B3BB69-23CF-44E3-9099-C40C66FF867C}">
                  <a14:compatExt spid="_x0000_s24796"/>
                </a:ext>
                <a:ext uri="{FF2B5EF4-FFF2-40B4-BE49-F238E27FC236}">
                  <a16:creationId xmlns:a16="http://schemas.microsoft.com/office/drawing/2014/main" id="{00000000-0008-0000-0000-0000D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92</xdr:row>
          <xdr:rowOff>171450</xdr:rowOff>
        </xdr:from>
        <xdr:to>
          <xdr:col>3</xdr:col>
          <xdr:colOff>9525</xdr:colOff>
          <xdr:row>93</xdr:row>
          <xdr:rowOff>209550</xdr:rowOff>
        </xdr:to>
        <xdr:sp macro="" textlink="">
          <xdr:nvSpPr>
            <xdr:cNvPr id="24797" name="Drop Down 221" hidden="1">
              <a:extLst>
                <a:ext uri="{63B3BB69-23CF-44E3-9099-C40C66FF867C}">
                  <a14:compatExt spid="_x0000_s24797"/>
                </a:ext>
                <a:ext uri="{FF2B5EF4-FFF2-40B4-BE49-F238E27FC236}">
                  <a16:creationId xmlns:a16="http://schemas.microsoft.com/office/drawing/2014/main" id="{00000000-0008-0000-0000-0000D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95</xdr:row>
          <xdr:rowOff>152400</xdr:rowOff>
        </xdr:from>
        <xdr:to>
          <xdr:col>3</xdr:col>
          <xdr:colOff>9525</xdr:colOff>
          <xdr:row>96</xdr:row>
          <xdr:rowOff>180975</xdr:rowOff>
        </xdr:to>
        <xdr:sp macro="" textlink="">
          <xdr:nvSpPr>
            <xdr:cNvPr id="24798" name="Drop Down 222" hidden="1">
              <a:extLst>
                <a:ext uri="{63B3BB69-23CF-44E3-9099-C40C66FF867C}">
                  <a14:compatExt spid="_x0000_s24798"/>
                </a:ext>
                <a:ext uri="{FF2B5EF4-FFF2-40B4-BE49-F238E27FC236}">
                  <a16:creationId xmlns:a16="http://schemas.microsoft.com/office/drawing/2014/main" id="{00000000-0008-0000-0000-0000D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98</xdr:row>
          <xdr:rowOff>190500</xdr:rowOff>
        </xdr:from>
        <xdr:to>
          <xdr:col>2</xdr:col>
          <xdr:colOff>533400</xdr:colOff>
          <xdr:row>99</xdr:row>
          <xdr:rowOff>209550</xdr:rowOff>
        </xdr:to>
        <xdr:sp macro="" textlink="">
          <xdr:nvSpPr>
            <xdr:cNvPr id="24799" name="Drop Down 223" hidden="1">
              <a:extLst>
                <a:ext uri="{63B3BB69-23CF-44E3-9099-C40C66FF867C}">
                  <a14:compatExt spid="_x0000_s24799"/>
                </a:ext>
                <a:ext uri="{FF2B5EF4-FFF2-40B4-BE49-F238E27FC236}">
                  <a16:creationId xmlns:a16="http://schemas.microsoft.com/office/drawing/2014/main" id="{00000000-0008-0000-0000-0000D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742950</xdr:colOff>
          <xdr:row>101</xdr:row>
          <xdr:rowOff>152400</xdr:rowOff>
        </xdr:from>
        <xdr:to>
          <xdr:col>2</xdr:col>
          <xdr:colOff>523875</xdr:colOff>
          <xdr:row>102</xdr:row>
          <xdr:rowOff>180975</xdr:rowOff>
        </xdr:to>
        <xdr:sp macro="" textlink="">
          <xdr:nvSpPr>
            <xdr:cNvPr id="24800" name="Drop Down 224" hidden="1">
              <a:extLst>
                <a:ext uri="{63B3BB69-23CF-44E3-9099-C40C66FF867C}">
                  <a14:compatExt spid="_x0000_s24800"/>
                </a:ext>
                <a:ext uri="{FF2B5EF4-FFF2-40B4-BE49-F238E27FC236}">
                  <a16:creationId xmlns:a16="http://schemas.microsoft.com/office/drawing/2014/main" id="{00000000-0008-0000-0000-0000E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104</xdr:row>
          <xdr:rowOff>161925</xdr:rowOff>
        </xdr:from>
        <xdr:to>
          <xdr:col>3</xdr:col>
          <xdr:colOff>9525</xdr:colOff>
          <xdr:row>105</xdr:row>
          <xdr:rowOff>209550</xdr:rowOff>
        </xdr:to>
        <xdr:sp macro="" textlink="">
          <xdr:nvSpPr>
            <xdr:cNvPr id="24801" name="Drop Down 225" hidden="1">
              <a:extLst>
                <a:ext uri="{63B3BB69-23CF-44E3-9099-C40C66FF867C}">
                  <a14:compatExt spid="_x0000_s24801"/>
                </a:ext>
                <a:ext uri="{FF2B5EF4-FFF2-40B4-BE49-F238E27FC236}">
                  <a16:creationId xmlns:a16="http://schemas.microsoft.com/office/drawing/2014/main" id="{00000000-0008-0000-0000-0000E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107</xdr:row>
          <xdr:rowOff>190500</xdr:rowOff>
        </xdr:from>
        <xdr:to>
          <xdr:col>3</xdr:col>
          <xdr:colOff>9525</xdr:colOff>
          <xdr:row>109</xdr:row>
          <xdr:rowOff>0</xdr:rowOff>
        </xdr:to>
        <xdr:sp macro="" textlink="">
          <xdr:nvSpPr>
            <xdr:cNvPr id="24802" name="Drop Down 226" hidden="1">
              <a:extLst>
                <a:ext uri="{63B3BB69-23CF-44E3-9099-C40C66FF867C}">
                  <a14:compatExt spid="_x0000_s24802"/>
                </a:ext>
                <a:ext uri="{FF2B5EF4-FFF2-40B4-BE49-F238E27FC236}">
                  <a16:creationId xmlns:a16="http://schemas.microsoft.com/office/drawing/2014/main" id="{00000000-0008-0000-0000-0000E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110</xdr:row>
          <xdr:rowOff>190500</xdr:rowOff>
        </xdr:from>
        <xdr:to>
          <xdr:col>3</xdr:col>
          <xdr:colOff>9525</xdr:colOff>
          <xdr:row>111</xdr:row>
          <xdr:rowOff>219075</xdr:rowOff>
        </xdr:to>
        <xdr:sp macro="" textlink="">
          <xdr:nvSpPr>
            <xdr:cNvPr id="24803" name="Drop Down 227" hidden="1">
              <a:extLst>
                <a:ext uri="{63B3BB69-23CF-44E3-9099-C40C66FF867C}">
                  <a14:compatExt spid="_x0000_s24803"/>
                </a:ext>
                <a:ext uri="{FF2B5EF4-FFF2-40B4-BE49-F238E27FC236}">
                  <a16:creationId xmlns:a16="http://schemas.microsoft.com/office/drawing/2014/main" id="{00000000-0008-0000-0000-0000E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113</xdr:row>
          <xdr:rowOff>142875</xdr:rowOff>
        </xdr:from>
        <xdr:to>
          <xdr:col>3</xdr:col>
          <xdr:colOff>9525</xdr:colOff>
          <xdr:row>114</xdr:row>
          <xdr:rowOff>180975</xdr:rowOff>
        </xdr:to>
        <xdr:sp macro="" textlink="">
          <xdr:nvSpPr>
            <xdr:cNvPr id="24804" name="Drop Down 228" hidden="1">
              <a:extLst>
                <a:ext uri="{63B3BB69-23CF-44E3-9099-C40C66FF867C}">
                  <a14:compatExt spid="_x0000_s24804"/>
                </a:ext>
                <a:ext uri="{FF2B5EF4-FFF2-40B4-BE49-F238E27FC236}">
                  <a16:creationId xmlns:a16="http://schemas.microsoft.com/office/drawing/2014/main" id="{00000000-0008-0000-0000-0000E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116</xdr:row>
          <xdr:rowOff>171450</xdr:rowOff>
        </xdr:from>
        <xdr:to>
          <xdr:col>3</xdr:col>
          <xdr:colOff>9525</xdr:colOff>
          <xdr:row>117</xdr:row>
          <xdr:rowOff>219075</xdr:rowOff>
        </xdr:to>
        <xdr:sp macro="" textlink="">
          <xdr:nvSpPr>
            <xdr:cNvPr id="24805" name="Drop Down 229" hidden="1">
              <a:extLst>
                <a:ext uri="{63B3BB69-23CF-44E3-9099-C40C66FF867C}">
                  <a14:compatExt spid="_x0000_s24805"/>
                </a:ext>
                <a:ext uri="{FF2B5EF4-FFF2-40B4-BE49-F238E27FC236}">
                  <a16:creationId xmlns:a16="http://schemas.microsoft.com/office/drawing/2014/main" id="{00000000-0008-0000-0000-0000E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119</xdr:row>
          <xdr:rowOff>180975</xdr:rowOff>
        </xdr:from>
        <xdr:to>
          <xdr:col>2</xdr:col>
          <xdr:colOff>542925</xdr:colOff>
          <xdr:row>120</xdr:row>
          <xdr:rowOff>209550</xdr:rowOff>
        </xdr:to>
        <xdr:sp macro="" textlink="">
          <xdr:nvSpPr>
            <xdr:cNvPr id="24806" name="Drop Down 230" hidden="1">
              <a:extLst>
                <a:ext uri="{63B3BB69-23CF-44E3-9099-C40C66FF867C}">
                  <a14:compatExt spid="_x0000_s24806"/>
                </a:ext>
                <a:ext uri="{FF2B5EF4-FFF2-40B4-BE49-F238E27FC236}">
                  <a16:creationId xmlns:a16="http://schemas.microsoft.com/office/drawing/2014/main" id="{00000000-0008-0000-0000-0000E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122</xdr:row>
          <xdr:rowOff>161925</xdr:rowOff>
        </xdr:from>
        <xdr:to>
          <xdr:col>3</xdr:col>
          <xdr:colOff>9525</xdr:colOff>
          <xdr:row>123</xdr:row>
          <xdr:rowOff>200025</xdr:rowOff>
        </xdr:to>
        <xdr:sp macro="" textlink="">
          <xdr:nvSpPr>
            <xdr:cNvPr id="24807" name="Drop Down 231" hidden="1">
              <a:extLst>
                <a:ext uri="{63B3BB69-23CF-44E3-9099-C40C66FF867C}">
                  <a14:compatExt spid="_x0000_s24807"/>
                </a:ext>
                <a:ext uri="{FF2B5EF4-FFF2-40B4-BE49-F238E27FC236}">
                  <a16:creationId xmlns:a16="http://schemas.microsoft.com/office/drawing/2014/main" id="{00000000-0008-0000-0000-0000E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125</xdr:row>
          <xdr:rowOff>152400</xdr:rowOff>
        </xdr:from>
        <xdr:to>
          <xdr:col>3</xdr:col>
          <xdr:colOff>9525</xdr:colOff>
          <xdr:row>126</xdr:row>
          <xdr:rowOff>190500</xdr:rowOff>
        </xdr:to>
        <xdr:sp macro="" textlink="">
          <xdr:nvSpPr>
            <xdr:cNvPr id="24808" name="Drop Down 232" hidden="1">
              <a:extLst>
                <a:ext uri="{63B3BB69-23CF-44E3-9099-C40C66FF867C}">
                  <a14:compatExt spid="_x0000_s24808"/>
                </a:ext>
                <a:ext uri="{FF2B5EF4-FFF2-40B4-BE49-F238E27FC236}">
                  <a16:creationId xmlns:a16="http://schemas.microsoft.com/office/drawing/2014/main" id="{00000000-0008-0000-0000-0000E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128</xdr:row>
          <xdr:rowOff>171450</xdr:rowOff>
        </xdr:from>
        <xdr:to>
          <xdr:col>2</xdr:col>
          <xdr:colOff>542925</xdr:colOff>
          <xdr:row>129</xdr:row>
          <xdr:rowOff>209550</xdr:rowOff>
        </xdr:to>
        <xdr:sp macro="" textlink="">
          <xdr:nvSpPr>
            <xdr:cNvPr id="24809" name="Drop Down 233" hidden="1">
              <a:extLst>
                <a:ext uri="{63B3BB69-23CF-44E3-9099-C40C66FF867C}">
                  <a14:compatExt spid="_x0000_s24809"/>
                </a:ext>
                <a:ext uri="{FF2B5EF4-FFF2-40B4-BE49-F238E27FC236}">
                  <a16:creationId xmlns:a16="http://schemas.microsoft.com/office/drawing/2014/main" id="{00000000-0008-0000-0000-0000E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131</xdr:row>
          <xdr:rowOff>142875</xdr:rowOff>
        </xdr:from>
        <xdr:to>
          <xdr:col>3</xdr:col>
          <xdr:colOff>9525</xdr:colOff>
          <xdr:row>132</xdr:row>
          <xdr:rowOff>190500</xdr:rowOff>
        </xdr:to>
        <xdr:sp macro="" textlink="">
          <xdr:nvSpPr>
            <xdr:cNvPr id="24810" name="Drop Down 234" hidden="1">
              <a:extLst>
                <a:ext uri="{63B3BB69-23CF-44E3-9099-C40C66FF867C}">
                  <a14:compatExt spid="_x0000_s24810"/>
                </a:ext>
                <a:ext uri="{FF2B5EF4-FFF2-40B4-BE49-F238E27FC236}">
                  <a16:creationId xmlns:a16="http://schemas.microsoft.com/office/drawing/2014/main" id="{00000000-0008-0000-0000-0000E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134</xdr:row>
          <xdr:rowOff>180975</xdr:rowOff>
        </xdr:from>
        <xdr:to>
          <xdr:col>2</xdr:col>
          <xdr:colOff>533400</xdr:colOff>
          <xdr:row>135</xdr:row>
          <xdr:rowOff>209550</xdr:rowOff>
        </xdr:to>
        <xdr:sp macro="" textlink="">
          <xdr:nvSpPr>
            <xdr:cNvPr id="24811" name="Drop Down 235" hidden="1">
              <a:extLst>
                <a:ext uri="{63B3BB69-23CF-44E3-9099-C40C66FF867C}">
                  <a14:compatExt spid="_x0000_s24811"/>
                </a:ext>
                <a:ext uri="{FF2B5EF4-FFF2-40B4-BE49-F238E27FC236}">
                  <a16:creationId xmlns:a16="http://schemas.microsoft.com/office/drawing/2014/main" id="{00000000-0008-0000-0000-0000E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137</xdr:row>
          <xdr:rowOff>152400</xdr:rowOff>
        </xdr:from>
        <xdr:to>
          <xdr:col>3</xdr:col>
          <xdr:colOff>9525</xdr:colOff>
          <xdr:row>138</xdr:row>
          <xdr:rowOff>190500</xdr:rowOff>
        </xdr:to>
        <xdr:sp macro="" textlink="">
          <xdr:nvSpPr>
            <xdr:cNvPr id="24812" name="Drop Down 236" hidden="1">
              <a:extLst>
                <a:ext uri="{63B3BB69-23CF-44E3-9099-C40C66FF867C}">
                  <a14:compatExt spid="_x0000_s24812"/>
                </a:ext>
                <a:ext uri="{FF2B5EF4-FFF2-40B4-BE49-F238E27FC236}">
                  <a16:creationId xmlns:a16="http://schemas.microsoft.com/office/drawing/2014/main" id="{00000000-0008-0000-0000-0000E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140</xdr:row>
          <xdr:rowOff>152400</xdr:rowOff>
        </xdr:from>
        <xdr:to>
          <xdr:col>2</xdr:col>
          <xdr:colOff>533400</xdr:colOff>
          <xdr:row>141</xdr:row>
          <xdr:rowOff>190500</xdr:rowOff>
        </xdr:to>
        <xdr:sp macro="" textlink="">
          <xdr:nvSpPr>
            <xdr:cNvPr id="24813" name="Drop Down 237" hidden="1">
              <a:extLst>
                <a:ext uri="{63B3BB69-23CF-44E3-9099-C40C66FF867C}">
                  <a14:compatExt spid="_x0000_s24813"/>
                </a:ext>
                <a:ext uri="{FF2B5EF4-FFF2-40B4-BE49-F238E27FC236}">
                  <a16:creationId xmlns:a16="http://schemas.microsoft.com/office/drawing/2014/main" id="{00000000-0008-0000-0000-0000E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143</xdr:row>
          <xdr:rowOff>171450</xdr:rowOff>
        </xdr:from>
        <xdr:to>
          <xdr:col>2</xdr:col>
          <xdr:colOff>533400</xdr:colOff>
          <xdr:row>144</xdr:row>
          <xdr:rowOff>209550</xdr:rowOff>
        </xdr:to>
        <xdr:sp macro="" textlink="">
          <xdr:nvSpPr>
            <xdr:cNvPr id="24814" name="Drop Down 238" hidden="1">
              <a:extLst>
                <a:ext uri="{63B3BB69-23CF-44E3-9099-C40C66FF867C}">
                  <a14:compatExt spid="_x0000_s24814"/>
                </a:ext>
                <a:ext uri="{FF2B5EF4-FFF2-40B4-BE49-F238E27FC236}">
                  <a16:creationId xmlns:a16="http://schemas.microsoft.com/office/drawing/2014/main" id="{00000000-0008-0000-0000-0000E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146</xdr:row>
          <xdr:rowOff>161925</xdr:rowOff>
        </xdr:from>
        <xdr:to>
          <xdr:col>3</xdr:col>
          <xdr:colOff>0</xdr:colOff>
          <xdr:row>147</xdr:row>
          <xdr:rowOff>200025</xdr:rowOff>
        </xdr:to>
        <xdr:sp macro="" textlink="">
          <xdr:nvSpPr>
            <xdr:cNvPr id="24815" name="Drop Down 239" hidden="1">
              <a:extLst>
                <a:ext uri="{63B3BB69-23CF-44E3-9099-C40C66FF867C}">
                  <a14:compatExt spid="_x0000_s24815"/>
                </a:ext>
                <a:ext uri="{FF2B5EF4-FFF2-40B4-BE49-F238E27FC236}">
                  <a16:creationId xmlns:a16="http://schemas.microsoft.com/office/drawing/2014/main" id="{00000000-0008-0000-0000-0000E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149</xdr:row>
          <xdr:rowOff>180975</xdr:rowOff>
        </xdr:from>
        <xdr:to>
          <xdr:col>3</xdr:col>
          <xdr:colOff>9525</xdr:colOff>
          <xdr:row>150</xdr:row>
          <xdr:rowOff>219075</xdr:rowOff>
        </xdr:to>
        <xdr:sp macro="" textlink="">
          <xdr:nvSpPr>
            <xdr:cNvPr id="24816" name="Drop Down 240" hidden="1">
              <a:extLst>
                <a:ext uri="{63B3BB69-23CF-44E3-9099-C40C66FF867C}">
                  <a14:compatExt spid="_x0000_s24816"/>
                </a:ext>
                <a:ext uri="{FF2B5EF4-FFF2-40B4-BE49-F238E27FC236}">
                  <a16:creationId xmlns:a16="http://schemas.microsoft.com/office/drawing/2014/main" id="{00000000-0008-0000-0000-0000F0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152</xdr:row>
          <xdr:rowOff>142875</xdr:rowOff>
        </xdr:from>
        <xdr:to>
          <xdr:col>2</xdr:col>
          <xdr:colOff>542925</xdr:colOff>
          <xdr:row>153</xdr:row>
          <xdr:rowOff>180975</xdr:rowOff>
        </xdr:to>
        <xdr:sp macro="" textlink="">
          <xdr:nvSpPr>
            <xdr:cNvPr id="24817" name="Drop Down 241" hidden="1">
              <a:extLst>
                <a:ext uri="{63B3BB69-23CF-44E3-9099-C40C66FF867C}">
                  <a14:compatExt spid="_x0000_s24817"/>
                </a:ext>
                <a:ext uri="{FF2B5EF4-FFF2-40B4-BE49-F238E27FC236}">
                  <a16:creationId xmlns:a16="http://schemas.microsoft.com/office/drawing/2014/main" id="{00000000-0008-0000-0000-0000F1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155</xdr:row>
          <xdr:rowOff>171450</xdr:rowOff>
        </xdr:from>
        <xdr:to>
          <xdr:col>2</xdr:col>
          <xdr:colOff>533400</xdr:colOff>
          <xdr:row>156</xdr:row>
          <xdr:rowOff>209550</xdr:rowOff>
        </xdr:to>
        <xdr:sp macro="" textlink="">
          <xdr:nvSpPr>
            <xdr:cNvPr id="24818" name="Drop Down 242" hidden="1">
              <a:extLst>
                <a:ext uri="{63B3BB69-23CF-44E3-9099-C40C66FF867C}">
                  <a14:compatExt spid="_x0000_s24818"/>
                </a:ext>
                <a:ext uri="{FF2B5EF4-FFF2-40B4-BE49-F238E27FC236}">
                  <a16:creationId xmlns:a16="http://schemas.microsoft.com/office/drawing/2014/main" id="{00000000-0008-0000-0000-0000F2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158</xdr:row>
          <xdr:rowOff>171450</xdr:rowOff>
        </xdr:from>
        <xdr:to>
          <xdr:col>2</xdr:col>
          <xdr:colOff>533400</xdr:colOff>
          <xdr:row>159</xdr:row>
          <xdr:rowOff>200025</xdr:rowOff>
        </xdr:to>
        <xdr:sp macro="" textlink="">
          <xdr:nvSpPr>
            <xdr:cNvPr id="24819" name="Drop Down 243" hidden="1">
              <a:extLst>
                <a:ext uri="{63B3BB69-23CF-44E3-9099-C40C66FF867C}">
                  <a14:compatExt spid="_x0000_s24819"/>
                </a:ext>
                <a:ext uri="{FF2B5EF4-FFF2-40B4-BE49-F238E27FC236}">
                  <a16:creationId xmlns:a16="http://schemas.microsoft.com/office/drawing/2014/main" id="{00000000-0008-0000-0000-0000F3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161</xdr:row>
          <xdr:rowOff>161925</xdr:rowOff>
        </xdr:from>
        <xdr:to>
          <xdr:col>2</xdr:col>
          <xdr:colOff>542925</xdr:colOff>
          <xdr:row>162</xdr:row>
          <xdr:rowOff>200025</xdr:rowOff>
        </xdr:to>
        <xdr:sp macro="" textlink="">
          <xdr:nvSpPr>
            <xdr:cNvPr id="24820" name="Drop Down 244" hidden="1">
              <a:extLst>
                <a:ext uri="{63B3BB69-23CF-44E3-9099-C40C66FF867C}">
                  <a14:compatExt spid="_x0000_s24820"/>
                </a:ext>
                <a:ext uri="{FF2B5EF4-FFF2-40B4-BE49-F238E27FC236}">
                  <a16:creationId xmlns:a16="http://schemas.microsoft.com/office/drawing/2014/main" id="{00000000-0008-0000-0000-0000F4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24821" name="Drop Down 245" hidden="1">
              <a:extLst>
                <a:ext uri="{63B3BB69-23CF-44E3-9099-C40C66FF867C}">
                  <a14:compatExt spid="_x0000_s24821"/>
                </a:ext>
                <a:ext uri="{FF2B5EF4-FFF2-40B4-BE49-F238E27FC236}">
                  <a16:creationId xmlns:a16="http://schemas.microsoft.com/office/drawing/2014/main" id="{00000000-0008-0000-0000-0000F5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24822" name="Drop Down 246" hidden="1">
              <a:extLst>
                <a:ext uri="{63B3BB69-23CF-44E3-9099-C40C66FF867C}">
                  <a14:compatExt spid="_x0000_s24822"/>
                </a:ext>
                <a:ext uri="{FF2B5EF4-FFF2-40B4-BE49-F238E27FC236}">
                  <a16:creationId xmlns:a16="http://schemas.microsoft.com/office/drawing/2014/main" id="{00000000-0008-0000-0000-0000F6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24823" name="Drop Down 247" hidden="1">
              <a:extLst>
                <a:ext uri="{63B3BB69-23CF-44E3-9099-C40C66FF867C}">
                  <a14:compatExt spid="_x0000_s24823"/>
                </a:ext>
                <a:ext uri="{FF2B5EF4-FFF2-40B4-BE49-F238E27FC236}">
                  <a16:creationId xmlns:a16="http://schemas.microsoft.com/office/drawing/2014/main" id="{00000000-0008-0000-0000-0000F7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29</xdr:row>
          <xdr:rowOff>161925</xdr:rowOff>
        </xdr:from>
        <xdr:to>
          <xdr:col>2</xdr:col>
          <xdr:colOff>542925</xdr:colOff>
          <xdr:row>30</xdr:row>
          <xdr:rowOff>200025</xdr:rowOff>
        </xdr:to>
        <xdr:sp macro="" textlink="">
          <xdr:nvSpPr>
            <xdr:cNvPr id="24824" name="Drop Down 248" hidden="1">
              <a:extLst>
                <a:ext uri="{63B3BB69-23CF-44E3-9099-C40C66FF867C}">
                  <a14:compatExt spid="_x0000_s24824"/>
                </a:ext>
                <a:ext uri="{FF2B5EF4-FFF2-40B4-BE49-F238E27FC236}">
                  <a16:creationId xmlns:a16="http://schemas.microsoft.com/office/drawing/2014/main" id="{00000000-0008-0000-0000-0000F8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24825" name="Drop Down 249" hidden="1">
              <a:extLst>
                <a:ext uri="{63B3BB69-23CF-44E3-9099-C40C66FF867C}">
                  <a14:compatExt spid="_x0000_s24825"/>
                </a:ext>
                <a:ext uri="{FF2B5EF4-FFF2-40B4-BE49-F238E27FC236}">
                  <a16:creationId xmlns:a16="http://schemas.microsoft.com/office/drawing/2014/main" id="{00000000-0008-0000-0000-0000F9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24826" name="Drop Down 250" hidden="1">
              <a:extLst>
                <a:ext uri="{63B3BB69-23CF-44E3-9099-C40C66FF867C}">
                  <a14:compatExt spid="_x0000_s24826"/>
                </a:ext>
                <a:ext uri="{FF2B5EF4-FFF2-40B4-BE49-F238E27FC236}">
                  <a16:creationId xmlns:a16="http://schemas.microsoft.com/office/drawing/2014/main" id="{00000000-0008-0000-0000-0000FA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24827" name="Drop Down 251" hidden="1">
              <a:extLst>
                <a:ext uri="{63B3BB69-23CF-44E3-9099-C40C66FF867C}">
                  <a14:compatExt spid="_x0000_s24827"/>
                </a:ext>
                <a:ext uri="{FF2B5EF4-FFF2-40B4-BE49-F238E27FC236}">
                  <a16:creationId xmlns:a16="http://schemas.microsoft.com/office/drawing/2014/main" id="{00000000-0008-0000-0000-0000FB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152400</xdr:rowOff>
        </xdr:from>
        <xdr:to>
          <xdr:col>2</xdr:col>
          <xdr:colOff>542925</xdr:colOff>
          <xdr:row>27</xdr:row>
          <xdr:rowOff>180975</xdr:rowOff>
        </xdr:to>
        <xdr:sp macro="" textlink="">
          <xdr:nvSpPr>
            <xdr:cNvPr id="24828" name="Drop Down 252" hidden="1">
              <a:extLst>
                <a:ext uri="{63B3BB69-23CF-44E3-9099-C40C66FF867C}">
                  <a14:compatExt spid="_x0000_s24828"/>
                </a:ext>
                <a:ext uri="{FF2B5EF4-FFF2-40B4-BE49-F238E27FC236}">
                  <a16:creationId xmlns:a16="http://schemas.microsoft.com/office/drawing/2014/main" id="{00000000-0008-0000-0000-0000FC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24829" name="Drop Down 253" hidden="1">
              <a:extLst>
                <a:ext uri="{63B3BB69-23CF-44E3-9099-C40C66FF867C}">
                  <a14:compatExt spid="_x0000_s24829"/>
                </a:ext>
                <a:ext uri="{FF2B5EF4-FFF2-40B4-BE49-F238E27FC236}">
                  <a16:creationId xmlns:a16="http://schemas.microsoft.com/office/drawing/2014/main" id="{00000000-0008-0000-0000-0000FD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161925</xdr:rowOff>
        </xdr:from>
        <xdr:to>
          <xdr:col>2</xdr:col>
          <xdr:colOff>542925</xdr:colOff>
          <xdr:row>27</xdr:row>
          <xdr:rowOff>200025</xdr:rowOff>
        </xdr:to>
        <xdr:sp macro="" textlink="">
          <xdr:nvSpPr>
            <xdr:cNvPr id="24830" name="Drop Down 254" hidden="1">
              <a:extLst>
                <a:ext uri="{63B3BB69-23CF-44E3-9099-C40C66FF867C}">
                  <a14:compatExt spid="_x0000_s24830"/>
                </a:ext>
                <a:ext uri="{FF2B5EF4-FFF2-40B4-BE49-F238E27FC236}">
                  <a16:creationId xmlns:a16="http://schemas.microsoft.com/office/drawing/2014/main" id="{00000000-0008-0000-0000-0000FE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24831" name="Drop Down 255" hidden="1">
              <a:extLst>
                <a:ext uri="{63B3BB69-23CF-44E3-9099-C40C66FF867C}">
                  <a14:compatExt spid="_x0000_s24831"/>
                </a:ext>
                <a:ext uri="{FF2B5EF4-FFF2-40B4-BE49-F238E27FC236}">
                  <a16:creationId xmlns:a16="http://schemas.microsoft.com/office/drawing/2014/main" id="{00000000-0008-0000-0000-0000FF6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161925</xdr:rowOff>
        </xdr:from>
        <xdr:to>
          <xdr:col>2</xdr:col>
          <xdr:colOff>542925</xdr:colOff>
          <xdr:row>24</xdr:row>
          <xdr:rowOff>209550</xdr:rowOff>
        </xdr:to>
        <xdr:sp macro="" textlink="">
          <xdr:nvSpPr>
            <xdr:cNvPr id="24832" name="Drop Down 256" hidden="1">
              <a:extLst>
                <a:ext uri="{63B3BB69-23CF-44E3-9099-C40C66FF867C}">
                  <a14:compatExt spid="_x0000_s24832"/>
                </a:ext>
                <a:ext uri="{FF2B5EF4-FFF2-40B4-BE49-F238E27FC236}">
                  <a16:creationId xmlns:a16="http://schemas.microsoft.com/office/drawing/2014/main" id="{00000000-0008-0000-0000-000000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24833" name="Drop Down 257" hidden="1">
              <a:extLst>
                <a:ext uri="{63B3BB69-23CF-44E3-9099-C40C66FF867C}">
                  <a14:compatExt spid="_x0000_s24833"/>
                </a:ext>
                <a:ext uri="{FF2B5EF4-FFF2-40B4-BE49-F238E27FC236}">
                  <a16:creationId xmlns:a16="http://schemas.microsoft.com/office/drawing/2014/main" id="{00000000-0008-0000-0000-000001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152400</xdr:rowOff>
        </xdr:from>
        <xdr:to>
          <xdr:col>2</xdr:col>
          <xdr:colOff>542925</xdr:colOff>
          <xdr:row>24</xdr:row>
          <xdr:rowOff>190500</xdr:rowOff>
        </xdr:to>
        <xdr:sp macro="" textlink="">
          <xdr:nvSpPr>
            <xdr:cNvPr id="24834" name="Drop Down 258" hidden="1">
              <a:extLst>
                <a:ext uri="{63B3BB69-23CF-44E3-9099-C40C66FF867C}">
                  <a14:compatExt spid="_x0000_s24834"/>
                </a:ext>
                <a:ext uri="{FF2B5EF4-FFF2-40B4-BE49-F238E27FC236}">
                  <a16:creationId xmlns:a16="http://schemas.microsoft.com/office/drawing/2014/main" id="{00000000-0008-0000-0000-000002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24835" name="Drop Down 259" hidden="1">
              <a:extLst>
                <a:ext uri="{63B3BB69-23CF-44E3-9099-C40C66FF867C}">
                  <a14:compatExt spid="_x0000_s24835"/>
                </a:ext>
                <a:ext uri="{FF2B5EF4-FFF2-40B4-BE49-F238E27FC236}">
                  <a16:creationId xmlns:a16="http://schemas.microsoft.com/office/drawing/2014/main" id="{00000000-0008-0000-0000-000003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161925</xdr:rowOff>
        </xdr:from>
        <xdr:to>
          <xdr:col>2</xdr:col>
          <xdr:colOff>542925</xdr:colOff>
          <xdr:row>24</xdr:row>
          <xdr:rowOff>209550</xdr:rowOff>
        </xdr:to>
        <xdr:sp macro="" textlink="">
          <xdr:nvSpPr>
            <xdr:cNvPr id="24836" name="Drop Down 260" hidden="1">
              <a:extLst>
                <a:ext uri="{63B3BB69-23CF-44E3-9099-C40C66FF867C}">
                  <a14:compatExt spid="_x0000_s24836"/>
                </a:ext>
                <a:ext uri="{FF2B5EF4-FFF2-40B4-BE49-F238E27FC236}">
                  <a16:creationId xmlns:a16="http://schemas.microsoft.com/office/drawing/2014/main" id="{00000000-0008-0000-0000-000004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24837" name="Drop Down 261" hidden="1">
              <a:extLst>
                <a:ext uri="{63B3BB69-23CF-44E3-9099-C40C66FF867C}">
                  <a14:compatExt spid="_x0000_s24837"/>
                </a:ext>
                <a:ext uri="{FF2B5EF4-FFF2-40B4-BE49-F238E27FC236}">
                  <a16:creationId xmlns:a16="http://schemas.microsoft.com/office/drawing/2014/main" id="{00000000-0008-0000-0000-000005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24838" name="Drop Down 262" hidden="1">
              <a:extLst>
                <a:ext uri="{63B3BB69-23CF-44E3-9099-C40C66FF867C}">
                  <a14:compatExt spid="_x0000_s24838"/>
                </a:ext>
                <a:ext uri="{FF2B5EF4-FFF2-40B4-BE49-F238E27FC236}">
                  <a16:creationId xmlns:a16="http://schemas.microsoft.com/office/drawing/2014/main" id="{00000000-0008-0000-0000-000006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24839" name="Drop Down 263" hidden="1">
              <a:extLst>
                <a:ext uri="{63B3BB69-23CF-44E3-9099-C40C66FF867C}">
                  <a14:compatExt spid="_x0000_s24839"/>
                </a:ext>
                <a:ext uri="{FF2B5EF4-FFF2-40B4-BE49-F238E27FC236}">
                  <a16:creationId xmlns:a16="http://schemas.microsoft.com/office/drawing/2014/main" id="{00000000-0008-0000-0000-000007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24840" name="Drop Down 264" hidden="1">
              <a:extLst>
                <a:ext uri="{63B3BB69-23CF-44E3-9099-C40C66FF867C}">
                  <a14:compatExt spid="_x0000_s24840"/>
                </a:ext>
                <a:ext uri="{FF2B5EF4-FFF2-40B4-BE49-F238E27FC236}">
                  <a16:creationId xmlns:a16="http://schemas.microsoft.com/office/drawing/2014/main" id="{00000000-0008-0000-0000-000008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19</xdr:row>
          <xdr:rowOff>0</xdr:rowOff>
        </xdr:from>
        <xdr:to>
          <xdr:col>2</xdr:col>
          <xdr:colOff>533400</xdr:colOff>
          <xdr:row>20</xdr:row>
          <xdr:rowOff>19050</xdr:rowOff>
        </xdr:to>
        <xdr:sp macro="" textlink="">
          <xdr:nvSpPr>
            <xdr:cNvPr id="24841" name="Drop Down 265" hidden="1">
              <a:extLst>
                <a:ext uri="{63B3BB69-23CF-44E3-9099-C40C66FF867C}">
                  <a14:compatExt spid="_x0000_s24841"/>
                </a:ext>
                <a:ext uri="{FF2B5EF4-FFF2-40B4-BE49-F238E27FC236}">
                  <a16:creationId xmlns:a16="http://schemas.microsoft.com/office/drawing/2014/main" id="{00000000-0008-0000-0000-000009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13</xdr:row>
          <xdr:rowOff>19050</xdr:rowOff>
        </xdr:from>
        <xdr:to>
          <xdr:col>2</xdr:col>
          <xdr:colOff>533400</xdr:colOff>
          <xdr:row>14</xdr:row>
          <xdr:rowOff>28575</xdr:rowOff>
        </xdr:to>
        <xdr:sp macro="" textlink="">
          <xdr:nvSpPr>
            <xdr:cNvPr id="24842" name="Drop Down 266" hidden="1">
              <a:extLst>
                <a:ext uri="{63B3BB69-23CF-44E3-9099-C40C66FF867C}">
                  <a14:compatExt spid="_x0000_s24842"/>
                </a:ext>
                <a:ext uri="{FF2B5EF4-FFF2-40B4-BE49-F238E27FC236}">
                  <a16:creationId xmlns:a16="http://schemas.microsoft.com/office/drawing/2014/main" id="{00000000-0008-0000-0000-00000A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16</xdr:row>
          <xdr:rowOff>28575</xdr:rowOff>
        </xdr:from>
        <xdr:to>
          <xdr:col>2</xdr:col>
          <xdr:colOff>533400</xdr:colOff>
          <xdr:row>17</xdr:row>
          <xdr:rowOff>38100</xdr:rowOff>
        </xdr:to>
        <xdr:sp macro="" textlink="">
          <xdr:nvSpPr>
            <xdr:cNvPr id="24843" name="Drop Down 267" hidden="1">
              <a:extLst>
                <a:ext uri="{63B3BB69-23CF-44E3-9099-C40C66FF867C}">
                  <a14:compatExt spid="_x0000_s24843"/>
                </a:ext>
                <a:ext uri="{FF2B5EF4-FFF2-40B4-BE49-F238E27FC236}">
                  <a16:creationId xmlns:a16="http://schemas.microsoft.com/office/drawing/2014/main" id="{00000000-0008-0000-0000-00000B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22</xdr:row>
          <xdr:rowOff>9525</xdr:rowOff>
        </xdr:from>
        <xdr:to>
          <xdr:col>2</xdr:col>
          <xdr:colOff>523875</xdr:colOff>
          <xdr:row>23</xdr:row>
          <xdr:rowOff>9525</xdr:rowOff>
        </xdr:to>
        <xdr:sp macro="" textlink="">
          <xdr:nvSpPr>
            <xdr:cNvPr id="24844" name="Drop Down 268" hidden="1">
              <a:extLst>
                <a:ext uri="{63B3BB69-23CF-44E3-9099-C40C66FF867C}">
                  <a14:compatExt spid="_x0000_s24844"/>
                </a:ext>
                <a:ext uri="{FF2B5EF4-FFF2-40B4-BE49-F238E27FC236}">
                  <a16:creationId xmlns:a16="http://schemas.microsoft.com/office/drawing/2014/main" id="{00000000-0008-0000-0000-00000C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25</xdr:row>
          <xdr:rowOff>0</xdr:rowOff>
        </xdr:from>
        <xdr:to>
          <xdr:col>2</xdr:col>
          <xdr:colOff>542925</xdr:colOff>
          <xdr:row>26</xdr:row>
          <xdr:rowOff>9525</xdr:rowOff>
        </xdr:to>
        <xdr:sp macro="" textlink="">
          <xdr:nvSpPr>
            <xdr:cNvPr id="24845" name="Drop Down 269" hidden="1">
              <a:extLst>
                <a:ext uri="{63B3BB69-23CF-44E3-9099-C40C66FF867C}">
                  <a14:compatExt spid="_x0000_s24845"/>
                </a:ext>
                <a:ext uri="{FF2B5EF4-FFF2-40B4-BE49-F238E27FC236}">
                  <a16:creationId xmlns:a16="http://schemas.microsoft.com/office/drawing/2014/main" id="{00000000-0008-0000-0000-00000D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28</xdr:row>
          <xdr:rowOff>0</xdr:rowOff>
        </xdr:from>
        <xdr:to>
          <xdr:col>2</xdr:col>
          <xdr:colOff>533400</xdr:colOff>
          <xdr:row>29</xdr:row>
          <xdr:rowOff>9525</xdr:rowOff>
        </xdr:to>
        <xdr:sp macro="" textlink="">
          <xdr:nvSpPr>
            <xdr:cNvPr id="24846" name="Drop Down 270" hidden="1">
              <a:extLst>
                <a:ext uri="{63B3BB69-23CF-44E3-9099-C40C66FF867C}">
                  <a14:compatExt spid="_x0000_s24846"/>
                </a:ext>
                <a:ext uri="{FF2B5EF4-FFF2-40B4-BE49-F238E27FC236}">
                  <a16:creationId xmlns:a16="http://schemas.microsoft.com/office/drawing/2014/main" id="{00000000-0008-0000-0000-00000E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31</xdr:row>
          <xdr:rowOff>0</xdr:rowOff>
        </xdr:from>
        <xdr:to>
          <xdr:col>2</xdr:col>
          <xdr:colOff>533400</xdr:colOff>
          <xdr:row>32</xdr:row>
          <xdr:rowOff>9525</xdr:rowOff>
        </xdr:to>
        <xdr:sp macro="" textlink="">
          <xdr:nvSpPr>
            <xdr:cNvPr id="24847" name="Drop Down 271" hidden="1">
              <a:extLst>
                <a:ext uri="{63B3BB69-23CF-44E3-9099-C40C66FF867C}">
                  <a14:compatExt spid="_x0000_s24847"/>
                </a:ext>
                <a:ext uri="{FF2B5EF4-FFF2-40B4-BE49-F238E27FC236}">
                  <a16:creationId xmlns:a16="http://schemas.microsoft.com/office/drawing/2014/main" id="{00000000-0008-0000-0000-00000F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34</xdr:row>
          <xdr:rowOff>9525</xdr:rowOff>
        </xdr:from>
        <xdr:to>
          <xdr:col>2</xdr:col>
          <xdr:colOff>523875</xdr:colOff>
          <xdr:row>35</xdr:row>
          <xdr:rowOff>9525</xdr:rowOff>
        </xdr:to>
        <xdr:sp macro="" textlink="">
          <xdr:nvSpPr>
            <xdr:cNvPr id="24848" name="Drop Down 272" hidden="1">
              <a:extLst>
                <a:ext uri="{63B3BB69-23CF-44E3-9099-C40C66FF867C}">
                  <a14:compatExt spid="_x0000_s24848"/>
                </a:ext>
                <a:ext uri="{FF2B5EF4-FFF2-40B4-BE49-F238E27FC236}">
                  <a16:creationId xmlns:a16="http://schemas.microsoft.com/office/drawing/2014/main" id="{00000000-0008-0000-0000-000010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37</xdr:row>
          <xdr:rowOff>19050</xdr:rowOff>
        </xdr:from>
        <xdr:to>
          <xdr:col>2</xdr:col>
          <xdr:colOff>523875</xdr:colOff>
          <xdr:row>38</xdr:row>
          <xdr:rowOff>28575</xdr:rowOff>
        </xdr:to>
        <xdr:sp macro="" textlink="">
          <xdr:nvSpPr>
            <xdr:cNvPr id="24849" name="Drop Down 273" hidden="1">
              <a:extLst>
                <a:ext uri="{63B3BB69-23CF-44E3-9099-C40C66FF867C}">
                  <a14:compatExt spid="_x0000_s24849"/>
                </a:ext>
                <a:ext uri="{FF2B5EF4-FFF2-40B4-BE49-F238E27FC236}">
                  <a16:creationId xmlns:a16="http://schemas.microsoft.com/office/drawing/2014/main" id="{00000000-0008-0000-0000-000011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40</xdr:row>
          <xdr:rowOff>28575</xdr:rowOff>
        </xdr:from>
        <xdr:to>
          <xdr:col>2</xdr:col>
          <xdr:colOff>533400</xdr:colOff>
          <xdr:row>41</xdr:row>
          <xdr:rowOff>38100</xdr:rowOff>
        </xdr:to>
        <xdr:sp macro="" textlink="">
          <xdr:nvSpPr>
            <xdr:cNvPr id="24850" name="Drop Down 274" hidden="1">
              <a:extLst>
                <a:ext uri="{63B3BB69-23CF-44E3-9099-C40C66FF867C}">
                  <a14:compatExt spid="_x0000_s24850"/>
                </a:ext>
                <a:ext uri="{FF2B5EF4-FFF2-40B4-BE49-F238E27FC236}">
                  <a16:creationId xmlns:a16="http://schemas.microsoft.com/office/drawing/2014/main" id="{00000000-0008-0000-0000-000012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42</xdr:row>
          <xdr:rowOff>219075</xdr:rowOff>
        </xdr:from>
        <xdr:to>
          <xdr:col>2</xdr:col>
          <xdr:colOff>533400</xdr:colOff>
          <xdr:row>44</xdr:row>
          <xdr:rowOff>0</xdr:rowOff>
        </xdr:to>
        <xdr:sp macro="" textlink="">
          <xdr:nvSpPr>
            <xdr:cNvPr id="24851" name="Drop Down 275" hidden="1">
              <a:extLst>
                <a:ext uri="{63B3BB69-23CF-44E3-9099-C40C66FF867C}">
                  <a14:compatExt spid="_x0000_s24851"/>
                </a:ext>
                <a:ext uri="{FF2B5EF4-FFF2-40B4-BE49-F238E27FC236}">
                  <a16:creationId xmlns:a16="http://schemas.microsoft.com/office/drawing/2014/main" id="{00000000-0008-0000-0000-000013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46</xdr:row>
          <xdr:rowOff>19050</xdr:rowOff>
        </xdr:from>
        <xdr:to>
          <xdr:col>2</xdr:col>
          <xdr:colOff>533400</xdr:colOff>
          <xdr:row>47</xdr:row>
          <xdr:rowOff>19050</xdr:rowOff>
        </xdr:to>
        <xdr:sp macro="" textlink="">
          <xdr:nvSpPr>
            <xdr:cNvPr id="24852" name="Drop Down 276" hidden="1">
              <a:extLst>
                <a:ext uri="{63B3BB69-23CF-44E3-9099-C40C66FF867C}">
                  <a14:compatExt spid="_x0000_s24852"/>
                </a:ext>
                <a:ext uri="{FF2B5EF4-FFF2-40B4-BE49-F238E27FC236}">
                  <a16:creationId xmlns:a16="http://schemas.microsoft.com/office/drawing/2014/main" id="{00000000-0008-0000-0000-000014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1114425</xdr:colOff>
          <xdr:row>49</xdr:row>
          <xdr:rowOff>9525</xdr:rowOff>
        </xdr:from>
        <xdr:to>
          <xdr:col>2</xdr:col>
          <xdr:colOff>504825</xdr:colOff>
          <xdr:row>50</xdr:row>
          <xdr:rowOff>19050</xdr:rowOff>
        </xdr:to>
        <xdr:sp macro="" textlink="">
          <xdr:nvSpPr>
            <xdr:cNvPr id="24853" name="Drop Down 277" hidden="1">
              <a:extLst>
                <a:ext uri="{63B3BB69-23CF-44E3-9099-C40C66FF867C}">
                  <a14:compatExt spid="_x0000_s24853"/>
                </a:ext>
                <a:ext uri="{FF2B5EF4-FFF2-40B4-BE49-F238E27FC236}">
                  <a16:creationId xmlns:a16="http://schemas.microsoft.com/office/drawing/2014/main" id="{00000000-0008-0000-0000-000015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52</xdr:row>
          <xdr:rowOff>9525</xdr:rowOff>
        </xdr:from>
        <xdr:to>
          <xdr:col>3</xdr:col>
          <xdr:colOff>9525</xdr:colOff>
          <xdr:row>53</xdr:row>
          <xdr:rowOff>19050</xdr:rowOff>
        </xdr:to>
        <xdr:sp macro="" textlink="">
          <xdr:nvSpPr>
            <xdr:cNvPr id="24854" name="Drop Down 278" hidden="1">
              <a:extLst>
                <a:ext uri="{63B3BB69-23CF-44E3-9099-C40C66FF867C}">
                  <a14:compatExt spid="_x0000_s24854"/>
                </a:ext>
                <a:ext uri="{FF2B5EF4-FFF2-40B4-BE49-F238E27FC236}">
                  <a16:creationId xmlns:a16="http://schemas.microsoft.com/office/drawing/2014/main" id="{00000000-0008-0000-0000-000016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55</xdr:row>
          <xdr:rowOff>28575</xdr:rowOff>
        </xdr:from>
        <xdr:to>
          <xdr:col>2</xdr:col>
          <xdr:colOff>523875</xdr:colOff>
          <xdr:row>56</xdr:row>
          <xdr:rowOff>38100</xdr:rowOff>
        </xdr:to>
        <xdr:sp macro="" textlink="">
          <xdr:nvSpPr>
            <xdr:cNvPr id="24855" name="Drop Down 279" hidden="1">
              <a:extLst>
                <a:ext uri="{63B3BB69-23CF-44E3-9099-C40C66FF867C}">
                  <a14:compatExt spid="_x0000_s24855"/>
                </a:ext>
                <a:ext uri="{FF2B5EF4-FFF2-40B4-BE49-F238E27FC236}">
                  <a16:creationId xmlns:a16="http://schemas.microsoft.com/office/drawing/2014/main" id="{00000000-0008-0000-0000-000017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58</xdr:row>
          <xdr:rowOff>19050</xdr:rowOff>
        </xdr:from>
        <xdr:to>
          <xdr:col>2</xdr:col>
          <xdr:colOff>533400</xdr:colOff>
          <xdr:row>59</xdr:row>
          <xdr:rowOff>19050</xdr:rowOff>
        </xdr:to>
        <xdr:sp macro="" textlink="">
          <xdr:nvSpPr>
            <xdr:cNvPr id="24856" name="Drop Down 280" hidden="1">
              <a:extLst>
                <a:ext uri="{63B3BB69-23CF-44E3-9099-C40C66FF867C}">
                  <a14:compatExt spid="_x0000_s24856"/>
                </a:ext>
                <a:ext uri="{FF2B5EF4-FFF2-40B4-BE49-F238E27FC236}">
                  <a16:creationId xmlns:a16="http://schemas.microsoft.com/office/drawing/2014/main" id="{00000000-0008-0000-0000-000018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61</xdr:row>
          <xdr:rowOff>28575</xdr:rowOff>
        </xdr:from>
        <xdr:to>
          <xdr:col>2</xdr:col>
          <xdr:colOff>533400</xdr:colOff>
          <xdr:row>62</xdr:row>
          <xdr:rowOff>38100</xdr:rowOff>
        </xdr:to>
        <xdr:sp macro="" textlink="">
          <xdr:nvSpPr>
            <xdr:cNvPr id="24857" name="Drop Down 281" hidden="1">
              <a:extLst>
                <a:ext uri="{63B3BB69-23CF-44E3-9099-C40C66FF867C}">
                  <a14:compatExt spid="_x0000_s24857"/>
                </a:ext>
                <a:ext uri="{FF2B5EF4-FFF2-40B4-BE49-F238E27FC236}">
                  <a16:creationId xmlns:a16="http://schemas.microsoft.com/office/drawing/2014/main" id="{00000000-0008-0000-0000-000019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1123950</xdr:colOff>
          <xdr:row>64</xdr:row>
          <xdr:rowOff>19050</xdr:rowOff>
        </xdr:from>
        <xdr:to>
          <xdr:col>2</xdr:col>
          <xdr:colOff>514350</xdr:colOff>
          <xdr:row>65</xdr:row>
          <xdr:rowOff>28575</xdr:rowOff>
        </xdr:to>
        <xdr:sp macro="" textlink="">
          <xdr:nvSpPr>
            <xdr:cNvPr id="24858" name="Drop Down 282" hidden="1">
              <a:extLst>
                <a:ext uri="{63B3BB69-23CF-44E3-9099-C40C66FF867C}">
                  <a14:compatExt spid="_x0000_s24858"/>
                </a:ext>
                <a:ext uri="{FF2B5EF4-FFF2-40B4-BE49-F238E27FC236}">
                  <a16:creationId xmlns:a16="http://schemas.microsoft.com/office/drawing/2014/main" id="{00000000-0008-0000-0000-00001A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67</xdr:row>
          <xdr:rowOff>0</xdr:rowOff>
        </xdr:from>
        <xdr:to>
          <xdr:col>2</xdr:col>
          <xdr:colOff>533400</xdr:colOff>
          <xdr:row>68</xdr:row>
          <xdr:rowOff>9525</xdr:rowOff>
        </xdr:to>
        <xdr:sp macro="" textlink="">
          <xdr:nvSpPr>
            <xdr:cNvPr id="24859" name="Drop Down 283" hidden="1">
              <a:extLst>
                <a:ext uri="{63B3BB69-23CF-44E3-9099-C40C66FF867C}">
                  <a14:compatExt spid="_x0000_s24859"/>
                </a:ext>
                <a:ext uri="{FF2B5EF4-FFF2-40B4-BE49-F238E27FC236}">
                  <a16:creationId xmlns:a16="http://schemas.microsoft.com/office/drawing/2014/main" id="{00000000-0008-0000-0000-00001B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69</xdr:row>
          <xdr:rowOff>209550</xdr:rowOff>
        </xdr:from>
        <xdr:to>
          <xdr:col>2</xdr:col>
          <xdr:colOff>533400</xdr:colOff>
          <xdr:row>70</xdr:row>
          <xdr:rowOff>209550</xdr:rowOff>
        </xdr:to>
        <xdr:sp macro="" textlink="">
          <xdr:nvSpPr>
            <xdr:cNvPr id="24860" name="Drop Down 284" hidden="1">
              <a:extLst>
                <a:ext uri="{63B3BB69-23CF-44E3-9099-C40C66FF867C}">
                  <a14:compatExt spid="_x0000_s24860"/>
                </a:ext>
                <a:ext uri="{FF2B5EF4-FFF2-40B4-BE49-F238E27FC236}">
                  <a16:creationId xmlns:a16="http://schemas.microsoft.com/office/drawing/2014/main" id="{00000000-0008-0000-0000-00001C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73</xdr:row>
          <xdr:rowOff>9525</xdr:rowOff>
        </xdr:from>
        <xdr:to>
          <xdr:col>2</xdr:col>
          <xdr:colOff>533400</xdr:colOff>
          <xdr:row>74</xdr:row>
          <xdr:rowOff>19050</xdr:rowOff>
        </xdr:to>
        <xdr:sp macro="" textlink="">
          <xdr:nvSpPr>
            <xdr:cNvPr id="24861" name="Drop Down 285" hidden="1">
              <a:extLst>
                <a:ext uri="{63B3BB69-23CF-44E3-9099-C40C66FF867C}">
                  <a14:compatExt spid="_x0000_s24861"/>
                </a:ext>
                <a:ext uri="{FF2B5EF4-FFF2-40B4-BE49-F238E27FC236}">
                  <a16:creationId xmlns:a16="http://schemas.microsoft.com/office/drawing/2014/main" id="{00000000-0008-0000-0000-00001D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76</xdr:row>
          <xdr:rowOff>9525</xdr:rowOff>
        </xdr:from>
        <xdr:to>
          <xdr:col>2</xdr:col>
          <xdr:colOff>523875</xdr:colOff>
          <xdr:row>77</xdr:row>
          <xdr:rowOff>19050</xdr:rowOff>
        </xdr:to>
        <xdr:sp macro="" textlink="">
          <xdr:nvSpPr>
            <xdr:cNvPr id="24862" name="Drop Down 286" hidden="1">
              <a:extLst>
                <a:ext uri="{63B3BB69-23CF-44E3-9099-C40C66FF867C}">
                  <a14:compatExt spid="_x0000_s24862"/>
                </a:ext>
                <a:ext uri="{FF2B5EF4-FFF2-40B4-BE49-F238E27FC236}">
                  <a16:creationId xmlns:a16="http://schemas.microsoft.com/office/drawing/2014/main" id="{00000000-0008-0000-0000-00001E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79</xdr:row>
          <xdr:rowOff>9525</xdr:rowOff>
        </xdr:from>
        <xdr:to>
          <xdr:col>2</xdr:col>
          <xdr:colOff>542925</xdr:colOff>
          <xdr:row>80</xdr:row>
          <xdr:rowOff>19050</xdr:rowOff>
        </xdr:to>
        <xdr:sp macro="" textlink="">
          <xdr:nvSpPr>
            <xdr:cNvPr id="24863" name="Drop Down 287" hidden="1">
              <a:extLst>
                <a:ext uri="{63B3BB69-23CF-44E3-9099-C40C66FF867C}">
                  <a14:compatExt spid="_x0000_s24863"/>
                </a:ext>
                <a:ext uri="{FF2B5EF4-FFF2-40B4-BE49-F238E27FC236}">
                  <a16:creationId xmlns:a16="http://schemas.microsoft.com/office/drawing/2014/main" id="{00000000-0008-0000-0000-00001F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82</xdr:row>
          <xdr:rowOff>19050</xdr:rowOff>
        </xdr:from>
        <xdr:to>
          <xdr:col>2</xdr:col>
          <xdr:colOff>533400</xdr:colOff>
          <xdr:row>83</xdr:row>
          <xdr:rowOff>19050</xdr:rowOff>
        </xdr:to>
        <xdr:sp macro="" textlink="">
          <xdr:nvSpPr>
            <xdr:cNvPr id="24864" name="Drop Down 288" hidden="1">
              <a:extLst>
                <a:ext uri="{63B3BB69-23CF-44E3-9099-C40C66FF867C}">
                  <a14:compatExt spid="_x0000_s24864"/>
                </a:ext>
                <a:ext uri="{FF2B5EF4-FFF2-40B4-BE49-F238E27FC236}">
                  <a16:creationId xmlns:a16="http://schemas.microsoft.com/office/drawing/2014/main" id="{00000000-0008-0000-0000-000020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85</xdr:row>
          <xdr:rowOff>0</xdr:rowOff>
        </xdr:from>
        <xdr:to>
          <xdr:col>2</xdr:col>
          <xdr:colOff>533400</xdr:colOff>
          <xdr:row>86</xdr:row>
          <xdr:rowOff>9525</xdr:rowOff>
        </xdr:to>
        <xdr:sp macro="" textlink="">
          <xdr:nvSpPr>
            <xdr:cNvPr id="24865" name="Drop Down 289" hidden="1">
              <a:extLst>
                <a:ext uri="{63B3BB69-23CF-44E3-9099-C40C66FF867C}">
                  <a14:compatExt spid="_x0000_s24865"/>
                </a:ext>
                <a:ext uri="{FF2B5EF4-FFF2-40B4-BE49-F238E27FC236}">
                  <a16:creationId xmlns:a16="http://schemas.microsoft.com/office/drawing/2014/main" id="{00000000-0008-0000-0000-000021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88</xdr:row>
          <xdr:rowOff>28575</xdr:rowOff>
        </xdr:from>
        <xdr:to>
          <xdr:col>2</xdr:col>
          <xdr:colOff>542925</xdr:colOff>
          <xdr:row>89</xdr:row>
          <xdr:rowOff>38100</xdr:rowOff>
        </xdr:to>
        <xdr:sp macro="" textlink="">
          <xdr:nvSpPr>
            <xdr:cNvPr id="24866" name="Drop Down 290" hidden="1">
              <a:extLst>
                <a:ext uri="{63B3BB69-23CF-44E3-9099-C40C66FF867C}">
                  <a14:compatExt spid="_x0000_s24866"/>
                </a:ext>
                <a:ext uri="{FF2B5EF4-FFF2-40B4-BE49-F238E27FC236}">
                  <a16:creationId xmlns:a16="http://schemas.microsoft.com/office/drawing/2014/main" id="{00000000-0008-0000-0000-000022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91</xdr:row>
          <xdr:rowOff>9525</xdr:rowOff>
        </xdr:from>
        <xdr:to>
          <xdr:col>2</xdr:col>
          <xdr:colOff>533400</xdr:colOff>
          <xdr:row>92</xdr:row>
          <xdr:rowOff>9525</xdr:rowOff>
        </xdr:to>
        <xdr:sp macro="" textlink="">
          <xdr:nvSpPr>
            <xdr:cNvPr id="24867" name="Drop Down 291" hidden="1">
              <a:extLst>
                <a:ext uri="{63B3BB69-23CF-44E3-9099-C40C66FF867C}">
                  <a14:compatExt spid="_x0000_s24867"/>
                </a:ext>
                <a:ext uri="{FF2B5EF4-FFF2-40B4-BE49-F238E27FC236}">
                  <a16:creationId xmlns:a16="http://schemas.microsoft.com/office/drawing/2014/main" id="{00000000-0008-0000-0000-000023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94</xdr:row>
          <xdr:rowOff>9525</xdr:rowOff>
        </xdr:from>
        <xdr:to>
          <xdr:col>2</xdr:col>
          <xdr:colOff>542925</xdr:colOff>
          <xdr:row>95</xdr:row>
          <xdr:rowOff>9525</xdr:rowOff>
        </xdr:to>
        <xdr:sp macro="" textlink="">
          <xdr:nvSpPr>
            <xdr:cNvPr id="24868" name="Drop Down 292" hidden="1">
              <a:extLst>
                <a:ext uri="{63B3BB69-23CF-44E3-9099-C40C66FF867C}">
                  <a14:compatExt spid="_x0000_s24868"/>
                </a:ext>
                <a:ext uri="{FF2B5EF4-FFF2-40B4-BE49-F238E27FC236}">
                  <a16:creationId xmlns:a16="http://schemas.microsoft.com/office/drawing/2014/main" id="{00000000-0008-0000-0000-000024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97</xdr:row>
          <xdr:rowOff>9525</xdr:rowOff>
        </xdr:from>
        <xdr:to>
          <xdr:col>3</xdr:col>
          <xdr:colOff>9525</xdr:colOff>
          <xdr:row>98</xdr:row>
          <xdr:rowOff>19050</xdr:rowOff>
        </xdr:to>
        <xdr:sp macro="" textlink="">
          <xdr:nvSpPr>
            <xdr:cNvPr id="24869" name="Drop Down 293" hidden="1">
              <a:extLst>
                <a:ext uri="{63B3BB69-23CF-44E3-9099-C40C66FF867C}">
                  <a14:compatExt spid="_x0000_s24869"/>
                </a:ext>
                <a:ext uri="{FF2B5EF4-FFF2-40B4-BE49-F238E27FC236}">
                  <a16:creationId xmlns:a16="http://schemas.microsoft.com/office/drawing/2014/main" id="{00000000-0008-0000-0000-000025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100</xdr:row>
          <xdr:rowOff>9525</xdr:rowOff>
        </xdr:from>
        <xdr:to>
          <xdr:col>3</xdr:col>
          <xdr:colOff>9525</xdr:colOff>
          <xdr:row>101</xdr:row>
          <xdr:rowOff>19050</xdr:rowOff>
        </xdr:to>
        <xdr:sp macro="" textlink="">
          <xdr:nvSpPr>
            <xdr:cNvPr id="24870" name="Drop Down 294" hidden="1">
              <a:extLst>
                <a:ext uri="{63B3BB69-23CF-44E3-9099-C40C66FF867C}">
                  <a14:compatExt spid="_x0000_s24870"/>
                </a:ext>
                <a:ext uri="{FF2B5EF4-FFF2-40B4-BE49-F238E27FC236}">
                  <a16:creationId xmlns:a16="http://schemas.microsoft.com/office/drawing/2014/main" id="{00000000-0008-0000-0000-000026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102</xdr:row>
          <xdr:rowOff>219075</xdr:rowOff>
        </xdr:from>
        <xdr:to>
          <xdr:col>2</xdr:col>
          <xdr:colOff>542925</xdr:colOff>
          <xdr:row>104</xdr:row>
          <xdr:rowOff>0</xdr:rowOff>
        </xdr:to>
        <xdr:sp macro="" textlink="">
          <xdr:nvSpPr>
            <xdr:cNvPr id="24871" name="Drop Down 295" hidden="1">
              <a:extLst>
                <a:ext uri="{63B3BB69-23CF-44E3-9099-C40C66FF867C}">
                  <a14:compatExt spid="_x0000_s24871"/>
                </a:ext>
                <a:ext uri="{FF2B5EF4-FFF2-40B4-BE49-F238E27FC236}">
                  <a16:creationId xmlns:a16="http://schemas.microsoft.com/office/drawing/2014/main" id="{00000000-0008-0000-0000-000027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106</xdr:row>
          <xdr:rowOff>28575</xdr:rowOff>
        </xdr:from>
        <xdr:to>
          <xdr:col>2</xdr:col>
          <xdr:colOff>542925</xdr:colOff>
          <xdr:row>107</xdr:row>
          <xdr:rowOff>28575</xdr:rowOff>
        </xdr:to>
        <xdr:sp macro="" textlink="">
          <xdr:nvSpPr>
            <xdr:cNvPr id="24872" name="Drop Down 296" hidden="1">
              <a:extLst>
                <a:ext uri="{63B3BB69-23CF-44E3-9099-C40C66FF867C}">
                  <a14:compatExt spid="_x0000_s24872"/>
                </a:ext>
                <a:ext uri="{FF2B5EF4-FFF2-40B4-BE49-F238E27FC236}">
                  <a16:creationId xmlns:a16="http://schemas.microsoft.com/office/drawing/2014/main" id="{00000000-0008-0000-0000-000028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109</xdr:row>
          <xdr:rowOff>28575</xdr:rowOff>
        </xdr:from>
        <xdr:to>
          <xdr:col>2</xdr:col>
          <xdr:colOff>542925</xdr:colOff>
          <xdr:row>110</xdr:row>
          <xdr:rowOff>38100</xdr:rowOff>
        </xdr:to>
        <xdr:sp macro="" textlink="">
          <xdr:nvSpPr>
            <xdr:cNvPr id="24873" name="Drop Down 297" hidden="1">
              <a:extLst>
                <a:ext uri="{63B3BB69-23CF-44E3-9099-C40C66FF867C}">
                  <a14:compatExt spid="_x0000_s24873"/>
                </a:ext>
                <a:ext uri="{FF2B5EF4-FFF2-40B4-BE49-F238E27FC236}">
                  <a16:creationId xmlns:a16="http://schemas.microsoft.com/office/drawing/2014/main" id="{00000000-0008-0000-0000-000029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112</xdr:row>
          <xdr:rowOff>19050</xdr:rowOff>
        </xdr:from>
        <xdr:to>
          <xdr:col>2</xdr:col>
          <xdr:colOff>533400</xdr:colOff>
          <xdr:row>113</xdr:row>
          <xdr:rowOff>28575</xdr:rowOff>
        </xdr:to>
        <xdr:sp macro="" textlink="">
          <xdr:nvSpPr>
            <xdr:cNvPr id="24874" name="Drop Down 298" hidden="1">
              <a:extLst>
                <a:ext uri="{63B3BB69-23CF-44E3-9099-C40C66FF867C}">
                  <a14:compatExt spid="_x0000_s24874"/>
                </a:ext>
                <a:ext uri="{FF2B5EF4-FFF2-40B4-BE49-F238E27FC236}">
                  <a16:creationId xmlns:a16="http://schemas.microsoft.com/office/drawing/2014/main" id="{00000000-0008-0000-0000-00002A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1190625</xdr:colOff>
          <xdr:row>114</xdr:row>
          <xdr:rowOff>219075</xdr:rowOff>
        </xdr:from>
        <xdr:to>
          <xdr:col>3</xdr:col>
          <xdr:colOff>38100</xdr:colOff>
          <xdr:row>116</xdr:row>
          <xdr:rowOff>0</xdr:rowOff>
        </xdr:to>
        <xdr:sp macro="" textlink="">
          <xdr:nvSpPr>
            <xdr:cNvPr id="24875" name="Drop Down 299" hidden="1">
              <a:extLst>
                <a:ext uri="{63B3BB69-23CF-44E3-9099-C40C66FF867C}">
                  <a14:compatExt spid="_x0000_s24875"/>
                </a:ext>
                <a:ext uri="{FF2B5EF4-FFF2-40B4-BE49-F238E27FC236}">
                  <a16:creationId xmlns:a16="http://schemas.microsoft.com/office/drawing/2014/main" id="{00000000-0008-0000-0000-00002B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118</xdr:row>
          <xdr:rowOff>0</xdr:rowOff>
        </xdr:from>
        <xdr:to>
          <xdr:col>2</xdr:col>
          <xdr:colOff>533400</xdr:colOff>
          <xdr:row>119</xdr:row>
          <xdr:rowOff>9525</xdr:rowOff>
        </xdr:to>
        <xdr:sp macro="" textlink="">
          <xdr:nvSpPr>
            <xdr:cNvPr id="24876" name="Drop Down 300" hidden="1">
              <a:extLst>
                <a:ext uri="{63B3BB69-23CF-44E3-9099-C40C66FF867C}">
                  <a14:compatExt spid="_x0000_s24876"/>
                </a:ext>
                <a:ext uri="{FF2B5EF4-FFF2-40B4-BE49-F238E27FC236}">
                  <a16:creationId xmlns:a16="http://schemas.microsoft.com/office/drawing/2014/main" id="{00000000-0008-0000-0000-00002C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121</xdr:row>
          <xdr:rowOff>0</xdr:rowOff>
        </xdr:from>
        <xdr:to>
          <xdr:col>3</xdr:col>
          <xdr:colOff>9525</xdr:colOff>
          <xdr:row>122</xdr:row>
          <xdr:rowOff>9525</xdr:rowOff>
        </xdr:to>
        <xdr:sp macro="" textlink="">
          <xdr:nvSpPr>
            <xdr:cNvPr id="24877" name="Drop Down 301" hidden="1">
              <a:extLst>
                <a:ext uri="{63B3BB69-23CF-44E3-9099-C40C66FF867C}">
                  <a14:compatExt spid="_x0000_s24877"/>
                </a:ext>
                <a:ext uri="{FF2B5EF4-FFF2-40B4-BE49-F238E27FC236}">
                  <a16:creationId xmlns:a16="http://schemas.microsoft.com/office/drawing/2014/main" id="{00000000-0008-0000-0000-00002D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123</xdr:row>
          <xdr:rowOff>219075</xdr:rowOff>
        </xdr:from>
        <xdr:to>
          <xdr:col>2</xdr:col>
          <xdr:colOff>542925</xdr:colOff>
          <xdr:row>125</xdr:row>
          <xdr:rowOff>0</xdr:rowOff>
        </xdr:to>
        <xdr:sp macro="" textlink="">
          <xdr:nvSpPr>
            <xdr:cNvPr id="24878" name="Drop Down 302" hidden="1">
              <a:extLst>
                <a:ext uri="{63B3BB69-23CF-44E3-9099-C40C66FF867C}">
                  <a14:compatExt spid="_x0000_s24878"/>
                </a:ext>
                <a:ext uri="{FF2B5EF4-FFF2-40B4-BE49-F238E27FC236}">
                  <a16:creationId xmlns:a16="http://schemas.microsoft.com/office/drawing/2014/main" id="{00000000-0008-0000-0000-00002E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126</xdr:row>
          <xdr:rowOff>209550</xdr:rowOff>
        </xdr:from>
        <xdr:to>
          <xdr:col>2</xdr:col>
          <xdr:colOff>514350</xdr:colOff>
          <xdr:row>128</xdr:row>
          <xdr:rowOff>0</xdr:rowOff>
        </xdr:to>
        <xdr:sp macro="" textlink="">
          <xdr:nvSpPr>
            <xdr:cNvPr id="24879" name="Drop Down 303" hidden="1">
              <a:extLst>
                <a:ext uri="{63B3BB69-23CF-44E3-9099-C40C66FF867C}">
                  <a14:compatExt spid="_x0000_s24879"/>
                </a:ext>
                <a:ext uri="{FF2B5EF4-FFF2-40B4-BE49-F238E27FC236}">
                  <a16:creationId xmlns:a16="http://schemas.microsoft.com/office/drawing/2014/main" id="{00000000-0008-0000-0000-00002F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130</xdr:row>
          <xdr:rowOff>0</xdr:rowOff>
        </xdr:from>
        <xdr:to>
          <xdr:col>3</xdr:col>
          <xdr:colOff>0</xdr:colOff>
          <xdr:row>131</xdr:row>
          <xdr:rowOff>0</xdr:rowOff>
        </xdr:to>
        <xdr:sp macro="" textlink="">
          <xdr:nvSpPr>
            <xdr:cNvPr id="24880" name="Drop Down 304" hidden="1">
              <a:extLst>
                <a:ext uri="{63B3BB69-23CF-44E3-9099-C40C66FF867C}">
                  <a14:compatExt spid="_x0000_s24880"/>
                </a:ext>
                <a:ext uri="{FF2B5EF4-FFF2-40B4-BE49-F238E27FC236}">
                  <a16:creationId xmlns:a16="http://schemas.microsoft.com/office/drawing/2014/main" id="{00000000-0008-0000-0000-000030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132</xdr:row>
          <xdr:rowOff>219075</xdr:rowOff>
        </xdr:from>
        <xdr:to>
          <xdr:col>3</xdr:col>
          <xdr:colOff>9525</xdr:colOff>
          <xdr:row>134</xdr:row>
          <xdr:rowOff>0</xdr:rowOff>
        </xdr:to>
        <xdr:sp macro="" textlink="">
          <xdr:nvSpPr>
            <xdr:cNvPr id="24881" name="Drop Down 305" hidden="1">
              <a:extLst>
                <a:ext uri="{63B3BB69-23CF-44E3-9099-C40C66FF867C}">
                  <a14:compatExt spid="_x0000_s24881"/>
                </a:ext>
                <a:ext uri="{FF2B5EF4-FFF2-40B4-BE49-F238E27FC236}">
                  <a16:creationId xmlns:a16="http://schemas.microsoft.com/office/drawing/2014/main" id="{00000000-0008-0000-0000-000031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136</xdr:row>
          <xdr:rowOff>9525</xdr:rowOff>
        </xdr:from>
        <xdr:to>
          <xdr:col>3</xdr:col>
          <xdr:colOff>9525</xdr:colOff>
          <xdr:row>137</xdr:row>
          <xdr:rowOff>9525</xdr:rowOff>
        </xdr:to>
        <xdr:sp macro="" textlink="">
          <xdr:nvSpPr>
            <xdr:cNvPr id="24882" name="Drop Down 306" hidden="1">
              <a:extLst>
                <a:ext uri="{63B3BB69-23CF-44E3-9099-C40C66FF867C}">
                  <a14:compatExt spid="_x0000_s24882"/>
                </a:ext>
                <a:ext uri="{FF2B5EF4-FFF2-40B4-BE49-F238E27FC236}">
                  <a16:creationId xmlns:a16="http://schemas.microsoft.com/office/drawing/2014/main" id="{00000000-0008-0000-0000-000032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139</xdr:row>
          <xdr:rowOff>9525</xdr:rowOff>
        </xdr:from>
        <xdr:to>
          <xdr:col>3</xdr:col>
          <xdr:colOff>0</xdr:colOff>
          <xdr:row>140</xdr:row>
          <xdr:rowOff>19050</xdr:rowOff>
        </xdr:to>
        <xdr:sp macro="" textlink="">
          <xdr:nvSpPr>
            <xdr:cNvPr id="24883" name="Drop Down 307" hidden="1">
              <a:extLst>
                <a:ext uri="{63B3BB69-23CF-44E3-9099-C40C66FF867C}">
                  <a14:compatExt spid="_x0000_s24883"/>
                </a:ext>
                <a:ext uri="{FF2B5EF4-FFF2-40B4-BE49-F238E27FC236}">
                  <a16:creationId xmlns:a16="http://schemas.microsoft.com/office/drawing/2014/main" id="{00000000-0008-0000-0000-000033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141</xdr:row>
          <xdr:rowOff>219075</xdr:rowOff>
        </xdr:from>
        <xdr:to>
          <xdr:col>3</xdr:col>
          <xdr:colOff>9525</xdr:colOff>
          <xdr:row>142</xdr:row>
          <xdr:rowOff>219075</xdr:rowOff>
        </xdr:to>
        <xdr:sp macro="" textlink="">
          <xdr:nvSpPr>
            <xdr:cNvPr id="24884" name="Drop Down 308" hidden="1">
              <a:extLst>
                <a:ext uri="{63B3BB69-23CF-44E3-9099-C40C66FF867C}">
                  <a14:compatExt spid="_x0000_s24884"/>
                </a:ext>
                <a:ext uri="{FF2B5EF4-FFF2-40B4-BE49-F238E27FC236}">
                  <a16:creationId xmlns:a16="http://schemas.microsoft.com/office/drawing/2014/main" id="{00000000-0008-0000-0000-000034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144</xdr:row>
          <xdr:rowOff>219075</xdr:rowOff>
        </xdr:from>
        <xdr:to>
          <xdr:col>2</xdr:col>
          <xdr:colOff>533400</xdr:colOff>
          <xdr:row>146</xdr:row>
          <xdr:rowOff>0</xdr:rowOff>
        </xdr:to>
        <xdr:sp macro="" textlink="">
          <xdr:nvSpPr>
            <xdr:cNvPr id="24885" name="Drop Down 309" hidden="1">
              <a:extLst>
                <a:ext uri="{63B3BB69-23CF-44E3-9099-C40C66FF867C}">
                  <a14:compatExt spid="_x0000_s24885"/>
                </a:ext>
                <a:ext uri="{FF2B5EF4-FFF2-40B4-BE49-F238E27FC236}">
                  <a16:creationId xmlns:a16="http://schemas.microsoft.com/office/drawing/2014/main" id="{00000000-0008-0000-0000-000035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148</xdr:row>
          <xdr:rowOff>9525</xdr:rowOff>
        </xdr:from>
        <xdr:to>
          <xdr:col>2</xdr:col>
          <xdr:colOff>533400</xdr:colOff>
          <xdr:row>149</xdr:row>
          <xdr:rowOff>19050</xdr:rowOff>
        </xdr:to>
        <xdr:sp macro="" textlink="">
          <xdr:nvSpPr>
            <xdr:cNvPr id="24886" name="Drop Down 310" hidden="1">
              <a:extLst>
                <a:ext uri="{63B3BB69-23CF-44E3-9099-C40C66FF867C}">
                  <a14:compatExt spid="_x0000_s24886"/>
                </a:ext>
                <a:ext uri="{FF2B5EF4-FFF2-40B4-BE49-F238E27FC236}">
                  <a16:creationId xmlns:a16="http://schemas.microsoft.com/office/drawing/2014/main" id="{00000000-0008-0000-0000-000036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151</xdr:row>
          <xdr:rowOff>0</xdr:rowOff>
        </xdr:from>
        <xdr:to>
          <xdr:col>2</xdr:col>
          <xdr:colOff>533400</xdr:colOff>
          <xdr:row>152</xdr:row>
          <xdr:rowOff>9525</xdr:rowOff>
        </xdr:to>
        <xdr:sp macro="" textlink="">
          <xdr:nvSpPr>
            <xdr:cNvPr id="24887" name="Drop Down 311" hidden="1">
              <a:extLst>
                <a:ext uri="{63B3BB69-23CF-44E3-9099-C40C66FF867C}">
                  <a14:compatExt spid="_x0000_s24887"/>
                </a:ext>
                <a:ext uri="{FF2B5EF4-FFF2-40B4-BE49-F238E27FC236}">
                  <a16:creationId xmlns:a16="http://schemas.microsoft.com/office/drawing/2014/main" id="{00000000-0008-0000-0000-000037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154</xdr:row>
          <xdr:rowOff>9525</xdr:rowOff>
        </xdr:from>
        <xdr:to>
          <xdr:col>2</xdr:col>
          <xdr:colOff>533400</xdr:colOff>
          <xdr:row>155</xdr:row>
          <xdr:rowOff>19050</xdr:rowOff>
        </xdr:to>
        <xdr:sp macro="" textlink="">
          <xdr:nvSpPr>
            <xdr:cNvPr id="24888" name="Drop Down 312" hidden="1">
              <a:extLst>
                <a:ext uri="{63B3BB69-23CF-44E3-9099-C40C66FF867C}">
                  <a14:compatExt spid="_x0000_s24888"/>
                </a:ext>
                <a:ext uri="{FF2B5EF4-FFF2-40B4-BE49-F238E27FC236}">
                  <a16:creationId xmlns:a16="http://schemas.microsoft.com/office/drawing/2014/main" id="{00000000-0008-0000-0000-000038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157</xdr:row>
          <xdr:rowOff>19050</xdr:rowOff>
        </xdr:from>
        <xdr:to>
          <xdr:col>2</xdr:col>
          <xdr:colOff>542925</xdr:colOff>
          <xdr:row>158</xdr:row>
          <xdr:rowOff>28575</xdr:rowOff>
        </xdr:to>
        <xdr:sp macro="" textlink="">
          <xdr:nvSpPr>
            <xdr:cNvPr id="24889" name="Drop Down 313" hidden="1">
              <a:extLst>
                <a:ext uri="{63B3BB69-23CF-44E3-9099-C40C66FF867C}">
                  <a14:compatExt spid="_x0000_s24889"/>
                </a:ext>
                <a:ext uri="{FF2B5EF4-FFF2-40B4-BE49-F238E27FC236}">
                  <a16:creationId xmlns:a16="http://schemas.microsoft.com/office/drawing/2014/main" id="{00000000-0008-0000-0000-000039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160</xdr:row>
          <xdr:rowOff>19050</xdr:rowOff>
        </xdr:from>
        <xdr:to>
          <xdr:col>2</xdr:col>
          <xdr:colOff>533400</xdr:colOff>
          <xdr:row>161</xdr:row>
          <xdr:rowOff>28575</xdr:rowOff>
        </xdr:to>
        <xdr:sp macro="" textlink="">
          <xdr:nvSpPr>
            <xdr:cNvPr id="24890" name="Drop Down 314" hidden="1">
              <a:extLst>
                <a:ext uri="{63B3BB69-23CF-44E3-9099-C40C66FF867C}">
                  <a14:compatExt spid="_x0000_s24890"/>
                </a:ext>
                <a:ext uri="{FF2B5EF4-FFF2-40B4-BE49-F238E27FC236}">
                  <a16:creationId xmlns:a16="http://schemas.microsoft.com/office/drawing/2014/main" id="{00000000-0008-0000-0000-00003A6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editAs="oneCell">
    <xdr:from>
      <xdr:col>0</xdr:col>
      <xdr:colOff>47625</xdr:colOff>
      <xdr:row>0</xdr:row>
      <xdr:rowOff>47625</xdr:rowOff>
    </xdr:from>
    <xdr:to>
      <xdr:col>3</xdr:col>
      <xdr:colOff>83344</xdr:colOff>
      <xdr:row>0</xdr:row>
      <xdr:rowOff>696912</xdr:rowOff>
    </xdr:to>
    <xdr:pic>
      <xdr:nvPicPr>
        <xdr:cNvPr id="316" name="Obrázek 315" descr="http://www.zubrizeme.cz/obrazky/texty-doprovodne/84-op-pik-logo.png">
          <a:hlinkClick xmlns:r="http://schemas.openxmlformats.org/officeDocument/2006/relationships" r:id="rId1"/>
          <a:extLst>
            <a:ext uri="{FF2B5EF4-FFF2-40B4-BE49-F238E27FC236}">
              <a16:creationId xmlns:a16="http://schemas.microsoft.com/office/drawing/2014/main" id="{00000000-0008-0000-0000-00003C010000}"/>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7625" y="47625"/>
          <a:ext cx="2143919" cy="646112"/>
        </a:xfrm>
        <a:prstGeom prst="rect">
          <a:avLst/>
        </a:prstGeom>
        <a:noFill/>
        <a:ln>
          <a:noFill/>
        </a:ln>
      </xdr:spPr>
    </xdr:pic>
    <xdr:clientData/>
  </xdr:twoCellAnchor>
  <xdr:twoCellAnchor editAs="oneCell">
    <xdr:from>
      <xdr:col>13</xdr:col>
      <xdr:colOff>1035842</xdr:colOff>
      <xdr:row>0</xdr:row>
      <xdr:rowOff>190500</xdr:rowOff>
    </xdr:from>
    <xdr:to>
      <xdr:col>14</xdr:col>
      <xdr:colOff>964406</xdr:colOff>
      <xdr:row>0</xdr:row>
      <xdr:rowOff>696912</xdr:rowOff>
    </xdr:to>
    <xdr:pic>
      <xdr:nvPicPr>
        <xdr:cNvPr id="317" name="irc_mi" descr="003656_04_031855">
          <a:hlinkClick xmlns:r="http://schemas.openxmlformats.org/officeDocument/2006/relationships" r:id="rId4"/>
          <a:extLst>
            <a:ext uri="{FF2B5EF4-FFF2-40B4-BE49-F238E27FC236}">
              <a16:creationId xmlns:a16="http://schemas.microsoft.com/office/drawing/2014/main" id="{00000000-0008-0000-0000-00003D01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170692" y="190500"/>
          <a:ext cx="982664" cy="50323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28575</xdr:rowOff>
    </xdr:from>
    <xdr:to>
      <xdr:col>3</xdr:col>
      <xdr:colOff>693964</xdr:colOff>
      <xdr:row>0</xdr:row>
      <xdr:rowOff>640896</xdr:rowOff>
    </xdr:to>
    <xdr:pic>
      <xdr:nvPicPr>
        <xdr:cNvPr id="2" name="Obrázek 1" descr="http://www.zubrizeme.cz/obrazky/texty-doprovodne/84-op-pik-logo.png">
          <a:hlinkClick xmlns:r="http://schemas.openxmlformats.org/officeDocument/2006/relationships" r:id="rId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76200" y="28575"/>
          <a:ext cx="2122714" cy="612321"/>
        </a:xfrm>
        <a:prstGeom prst="rect">
          <a:avLst/>
        </a:prstGeom>
        <a:noFill/>
        <a:ln>
          <a:noFill/>
        </a:ln>
      </xdr:spPr>
    </xdr:pic>
    <xdr:clientData/>
  </xdr:twoCellAnchor>
  <xdr:twoCellAnchor editAs="oneCell">
    <xdr:from>
      <xdr:col>4</xdr:col>
      <xdr:colOff>4648200</xdr:colOff>
      <xdr:row>0</xdr:row>
      <xdr:rowOff>57150</xdr:rowOff>
    </xdr:from>
    <xdr:to>
      <xdr:col>4</xdr:col>
      <xdr:colOff>5723164</xdr:colOff>
      <xdr:row>0</xdr:row>
      <xdr:rowOff>601435</xdr:rowOff>
    </xdr:to>
    <xdr:pic>
      <xdr:nvPicPr>
        <xdr:cNvPr id="4" name="irc_mi" descr="003656_04_031855">
          <a:hlinkClick xmlns:r="http://schemas.openxmlformats.org/officeDocument/2006/relationships" r:id="rId4"/>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572375" y="57150"/>
          <a:ext cx="1074964" cy="5442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171450</xdr:colOff>
          <xdr:row>13</xdr:row>
          <xdr:rowOff>9525</xdr:rowOff>
        </xdr:from>
        <xdr:to>
          <xdr:col>1</xdr:col>
          <xdr:colOff>1276350</xdr:colOff>
          <xdr:row>13</xdr:row>
          <xdr:rowOff>9525</xdr:rowOff>
        </xdr:to>
        <xdr:sp macro="" textlink="">
          <xdr:nvSpPr>
            <xdr:cNvPr id="3077" name="Rozbalovací seznam 19"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078" name="Rozbalovací seznam 20"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79" name="Rozbalovací seznam 21"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81" name="Rozbalovací seznam 23"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82" name="Rozbalovací seznam 24"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190500</xdr:rowOff>
        </xdr:from>
        <xdr:to>
          <xdr:col>2</xdr:col>
          <xdr:colOff>542925</xdr:colOff>
          <xdr:row>30</xdr:row>
          <xdr:rowOff>190500</xdr:rowOff>
        </xdr:to>
        <xdr:sp macro="" textlink="">
          <xdr:nvSpPr>
            <xdr:cNvPr id="3083" name="Rozbalovací seznam 25"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30</xdr:row>
          <xdr:rowOff>190500</xdr:rowOff>
        </xdr:from>
        <xdr:to>
          <xdr:col>2</xdr:col>
          <xdr:colOff>542925</xdr:colOff>
          <xdr:row>30</xdr:row>
          <xdr:rowOff>190500</xdr:rowOff>
        </xdr:to>
        <xdr:sp macro="" textlink="">
          <xdr:nvSpPr>
            <xdr:cNvPr id="3084" name="Rozbalovací seznam 26"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085" name="Rozbalovací seznam 27"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161</xdr:row>
          <xdr:rowOff>104775</xdr:rowOff>
        </xdr:from>
        <xdr:to>
          <xdr:col>2</xdr:col>
          <xdr:colOff>542925</xdr:colOff>
          <xdr:row>161</xdr:row>
          <xdr:rowOff>123825</xdr:rowOff>
        </xdr:to>
        <xdr:sp macro="" textlink="">
          <xdr:nvSpPr>
            <xdr:cNvPr id="3086" name="Rozbalovací seznam 28"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2" name="Drop Down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3" name="Rozbalovací seznam 22"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4" name="Drop Down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5" name="Drop Down 23"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6" name="Drop Down 24"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7" name="Drop Down 25"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30</xdr:row>
          <xdr:rowOff>190500</xdr:rowOff>
        </xdr:from>
        <xdr:to>
          <xdr:col>3</xdr:col>
          <xdr:colOff>0</xdr:colOff>
          <xdr:row>30</xdr:row>
          <xdr:rowOff>190500</xdr:rowOff>
        </xdr:to>
        <xdr:sp macro="" textlink="">
          <xdr:nvSpPr>
            <xdr:cNvPr id="3098" name="Drop Down 26"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3</xdr:col>
          <xdr:colOff>9525</xdr:colOff>
          <xdr:row>30</xdr:row>
          <xdr:rowOff>190500</xdr:rowOff>
        </xdr:to>
        <xdr:sp macro="" textlink="">
          <xdr:nvSpPr>
            <xdr:cNvPr id="3099" name="Drop Down 27"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13</xdr:row>
          <xdr:rowOff>9525</xdr:rowOff>
        </xdr:from>
        <xdr:to>
          <xdr:col>2</xdr:col>
          <xdr:colOff>542925</xdr:colOff>
          <xdr:row>13</xdr:row>
          <xdr:rowOff>9525</xdr:rowOff>
        </xdr:to>
        <xdr:sp macro="" textlink="">
          <xdr:nvSpPr>
            <xdr:cNvPr id="3103" name="Drop Down 31"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04" name="Drop Down 32"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05" name="Drop Down 33"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06" name="Drop Down 34"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07" name="Drop Down 35" hidden="1">
              <a:extLst>
                <a:ext uri="{63B3BB69-23CF-44E3-9099-C40C66FF867C}">
                  <a14:compatExt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08" name="Drop Down 36"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09" name="Drop Down 37" hidden="1">
              <a:extLst>
                <a:ext uri="{63B3BB69-23CF-44E3-9099-C40C66FF867C}">
                  <a14:compatExt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10" name="Drop Down 38"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11" name="Drop Down 39"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12" name="Drop Down 40"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13" name="Drop Down 41" hidden="1">
              <a:extLst>
                <a:ext uri="{63B3BB69-23CF-44E3-9099-C40C66FF867C}">
                  <a14:compatExt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86" name="Drop Down 114" hidden="1">
              <a:extLst>
                <a:ext uri="{63B3BB69-23CF-44E3-9099-C40C66FF867C}">
                  <a14:compatExt spid="_x0000_s3186"/>
                </a:ext>
                <a:ext uri="{FF2B5EF4-FFF2-40B4-BE49-F238E27FC236}">
                  <a16:creationId xmlns:a16="http://schemas.microsoft.com/office/drawing/2014/main" id="{00000000-0008-0000-0400-00007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87" name="Drop Down 115" hidden="1">
              <a:extLst>
                <a:ext uri="{63B3BB69-23CF-44E3-9099-C40C66FF867C}">
                  <a14:compatExt spid="_x0000_s3187"/>
                </a:ext>
                <a:ext uri="{FF2B5EF4-FFF2-40B4-BE49-F238E27FC236}">
                  <a16:creationId xmlns:a16="http://schemas.microsoft.com/office/drawing/2014/main" id="{00000000-0008-0000-0400-00007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88" name="Drop Down 116" hidden="1">
              <a:extLst>
                <a:ext uri="{63B3BB69-23CF-44E3-9099-C40C66FF867C}">
                  <a14:compatExt spid="_x0000_s3188"/>
                </a:ext>
                <a:ext uri="{FF2B5EF4-FFF2-40B4-BE49-F238E27FC236}">
                  <a16:creationId xmlns:a16="http://schemas.microsoft.com/office/drawing/2014/main" id="{00000000-0008-0000-0400-00007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89" name="Drop Down 117" hidden="1">
              <a:extLst>
                <a:ext uri="{63B3BB69-23CF-44E3-9099-C40C66FF867C}">
                  <a14:compatExt spid="_x0000_s3189"/>
                </a:ext>
                <a:ext uri="{FF2B5EF4-FFF2-40B4-BE49-F238E27FC236}">
                  <a16:creationId xmlns:a16="http://schemas.microsoft.com/office/drawing/2014/main" id="{00000000-0008-0000-0400-00007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90" name="Drop Down 118" hidden="1">
              <a:extLst>
                <a:ext uri="{63B3BB69-23CF-44E3-9099-C40C66FF867C}">
                  <a14:compatExt spid="_x0000_s3190"/>
                </a:ext>
                <a:ext uri="{FF2B5EF4-FFF2-40B4-BE49-F238E27FC236}">
                  <a16:creationId xmlns:a16="http://schemas.microsoft.com/office/drawing/2014/main" id="{00000000-0008-0000-0400-00007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91" name="Drop Down 119" hidden="1">
              <a:extLst>
                <a:ext uri="{63B3BB69-23CF-44E3-9099-C40C66FF867C}">
                  <a14:compatExt spid="_x0000_s3191"/>
                </a:ext>
                <a:ext uri="{FF2B5EF4-FFF2-40B4-BE49-F238E27FC236}">
                  <a16:creationId xmlns:a16="http://schemas.microsoft.com/office/drawing/2014/main" id="{00000000-0008-0000-0400-00007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92" name="Drop Down 120" hidden="1">
              <a:extLst>
                <a:ext uri="{63B3BB69-23CF-44E3-9099-C40C66FF867C}">
                  <a14:compatExt spid="_x0000_s3192"/>
                </a:ext>
                <a:ext uri="{FF2B5EF4-FFF2-40B4-BE49-F238E27FC236}">
                  <a16:creationId xmlns:a16="http://schemas.microsoft.com/office/drawing/2014/main" id="{00000000-0008-0000-0400-00007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93" name="Drop Down 121" hidden="1">
              <a:extLst>
                <a:ext uri="{63B3BB69-23CF-44E3-9099-C40C66FF867C}">
                  <a14:compatExt spid="_x0000_s3193"/>
                </a:ext>
                <a:ext uri="{FF2B5EF4-FFF2-40B4-BE49-F238E27FC236}">
                  <a16:creationId xmlns:a16="http://schemas.microsoft.com/office/drawing/2014/main" id="{00000000-0008-0000-0400-00007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94" name="Drop Down 122" hidden="1">
              <a:extLst>
                <a:ext uri="{63B3BB69-23CF-44E3-9099-C40C66FF867C}">
                  <a14:compatExt spid="_x0000_s3194"/>
                </a:ext>
                <a:ext uri="{FF2B5EF4-FFF2-40B4-BE49-F238E27FC236}">
                  <a16:creationId xmlns:a16="http://schemas.microsoft.com/office/drawing/2014/main" id="{00000000-0008-0000-0400-00007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400-00007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96" name="Drop Down 124" hidden="1">
              <a:extLst>
                <a:ext uri="{63B3BB69-23CF-44E3-9099-C40C66FF867C}">
                  <a14:compatExt spid="_x0000_s3196"/>
                </a:ext>
                <a:ext uri="{FF2B5EF4-FFF2-40B4-BE49-F238E27FC236}">
                  <a16:creationId xmlns:a16="http://schemas.microsoft.com/office/drawing/2014/main" id="{00000000-0008-0000-0400-00007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97" name="Drop Down 125" hidden="1">
              <a:extLst>
                <a:ext uri="{63B3BB69-23CF-44E3-9099-C40C66FF867C}">
                  <a14:compatExt spid="_x0000_s3197"/>
                </a:ext>
                <a:ext uri="{FF2B5EF4-FFF2-40B4-BE49-F238E27FC236}">
                  <a16:creationId xmlns:a16="http://schemas.microsoft.com/office/drawing/2014/main" id="{00000000-0008-0000-0400-00007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198" name="Drop Down 126" hidden="1">
              <a:extLst>
                <a:ext uri="{63B3BB69-23CF-44E3-9099-C40C66FF867C}">
                  <a14:compatExt spid="_x0000_s3198"/>
                </a:ext>
                <a:ext uri="{FF2B5EF4-FFF2-40B4-BE49-F238E27FC236}">
                  <a16:creationId xmlns:a16="http://schemas.microsoft.com/office/drawing/2014/main" id="{00000000-0008-0000-0400-00007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199" name="Drop Down 127" hidden="1">
              <a:extLst>
                <a:ext uri="{63B3BB69-23CF-44E3-9099-C40C66FF867C}">
                  <a14:compatExt spid="_x0000_s3199"/>
                </a:ext>
                <a:ext uri="{FF2B5EF4-FFF2-40B4-BE49-F238E27FC236}">
                  <a16:creationId xmlns:a16="http://schemas.microsoft.com/office/drawing/2014/main" id="{00000000-0008-0000-0400-00007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00" name="Drop Down 128" hidden="1">
              <a:extLst>
                <a:ext uri="{63B3BB69-23CF-44E3-9099-C40C66FF867C}">
                  <a14:compatExt spid="_x0000_s3200"/>
                </a:ext>
                <a:ext uri="{FF2B5EF4-FFF2-40B4-BE49-F238E27FC236}">
                  <a16:creationId xmlns:a16="http://schemas.microsoft.com/office/drawing/2014/main" id="{00000000-0008-0000-0400-00008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01" name="Drop Down 129" hidden="1">
              <a:extLst>
                <a:ext uri="{63B3BB69-23CF-44E3-9099-C40C66FF867C}">
                  <a14:compatExt spid="_x0000_s3201"/>
                </a:ext>
                <a:ext uri="{FF2B5EF4-FFF2-40B4-BE49-F238E27FC236}">
                  <a16:creationId xmlns:a16="http://schemas.microsoft.com/office/drawing/2014/main" id="{00000000-0008-0000-0400-00008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02" name="Drop Down 130" hidden="1">
              <a:extLst>
                <a:ext uri="{63B3BB69-23CF-44E3-9099-C40C66FF867C}">
                  <a14:compatExt spid="_x0000_s3202"/>
                </a:ext>
                <a:ext uri="{FF2B5EF4-FFF2-40B4-BE49-F238E27FC236}">
                  <a16:creationId xmlns:a16="http://schemas.microsoft.com/office/drawing/2014/main" id="{00000000-0008-0000-0400-00008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03" name="Drop Down 131" hidden="1">
              <a:extLst>
                <a:ext uri="{63B3BB69-23CF-44E3-9099-C40C66FF867C}">
                  <a14:compatExt spid="_x0000_s3203"/>
                </a:ext>
                <a:ext uri="{FF2B5EF4-FFF2-40B4-BE49-F238E27FC236}">
                  <a16:creationId xmlns:a16="http://schemas.microsoft.com/office/drawing/2014/main" id="{00000000-0008-0000-0400-00008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04" name="Drop Down 132" hidden="1">
              <a:extLst>
                <a:ext uri="{63B3BB69-23CF-44E3-9099-C40C66FF867C}">
                  <a14:compatExt spid="_x0000_s3204"/>
                </a:ext>
                <a:ext uri="{FF2B5EF4-FFF2-40B4-BE49-F238E27FC236}">
                  <a16:creationId xmlns:a16="http://schemas.microsoft.com/office/drawing/2014/main" id="{00000000-0008-0000-0400-00008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05" name="Drop Down 133" hidden="1">
              <a:extLst>
                <a:ext uri="{63B3BB69-23CF-44E3-9099-C40C66FF867C}">
                  <a14:compatExt spid="_x0000_s3205"/>
                </a:ext>
                <a:ext uri="{FF2B5EF4-FFF2-40B4-BE49-F238E27FC236}">
                  <a16:creationId xmlns:a16="http://schemas.microsoft.com/office/drawing/2014/main" id="{00000000-0008-0000-0400-00008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06" name="Drop Down 134" hidden="1">
              <a:extLst>
                <a:ext uri="{63B3BB69-23CF-44E3-9099-C40C66FF867C}">
                  <a14:compatExt spid="_x0000_s3206"/>
                </a:ext>
                <a:ext uri="{FF2B5EF4-FFF2-40B4-BE49-F238E27FC236}">
                  <a16:creationId xmlns:a16="http://schemas.microsoft.com/office/drawing/2014/main" id="{00000000-0008-0000-0400-00008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07" name="Drop Down 135" hidden="1">
              <a:extLst>
                <a:ext uri="{63B3BB69-23CF-44E3-9099-C40C66FF867C}">
                  <a14:compatExt spid="_x0000_s3207"/>
                </a:ext>
                <a:ext uri="{FF2B5EF4-FFF2-40B4-BE49-F238E27FC236}">
                  <a16:creationId xmlns:a16="http://schemas.microsoft.com/office/drawing/2014/main" id="{00000000-0008-0000-0400-00008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08" name="Drop Down 136" hidden="1">
              <a:extLst>
                <a:ext uri="{63B3BB69-23CF-44E3-9099-C40C66FF867C}">
                  <a14:compatExt spid="_x0000_s3208"/>
                </a:ext>
                <a:ext uri="{FF2B5EF4-FFF2-40B4-BE49-F238E27FC236}">
                  <a16:creationId xmlns:a16="http://schemas.microsoft.com/office/drawing/2014/main" id="{00000000-0008-0000-0400-00008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09" name="Drop Down 137" hidden="1">
              <a:extLst>
                <a:ext uri="{63B3BB69-23CF-44E3-9099-C40C66FF867C}">
                  <a14:compatExt spid="_x0000_s3209"/>
                </a:ext>
                <a:ext uri="{FF2B5EF4-FFF2-40B4-BE49-F238E27FC236}">
                  <a16:creationId xmlns:a16="http://schemas.microsoft.com/office/drawing/2014/main" id="{00000000-0008-0000-0400-00008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10" name="Drop Down 138" hidden="1">
              <a:extLst>
                <a:ext uri="{63B3BB69-23CF-44E3-9099-C40C66FF867C}">
                  <a14:compatExt spid="_x0000_s3210"/>
                </a:ext>
                <a:ext uri="{FF2B5EF4-FFF2-40B4-BE49-F238E27FC236}">
                  <a16:creationId xmlns:a16="http://schemas.microsoft.com/office/drawing/2014/main" id="{00000000-0008-0000-0400-00008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11" name="Drop Down 139" hidden="1">
              <a:extLst>
                <a:ext uri="{63B3BB69-23CF-44E3-9099-C40C66FF867C}">
                  <a14:compatExt spid="_x0000_s3211"/>
                </a:ext>
                <a:ext uri="{FF2B5EF4-FFF2-40B4-BE49-F238E27FC236}">
                  <a16:creationId xmlns:a16="http://schemas.microsoft.com/office/drawing/2014/main" id="{00000000-0008-0000-0400-00008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12" name="Drop Down 140" hidden="1">
              <a:extLst>
                <a:ext uri="{63B3BB69-23CF-44E3-9099-C40C66FF867C}">
                  <a14:compatExt spid="_x0000_s3212"/>
                </a:ext>
                <a:ext uri="{FF2B5EF4-FFF2-40B4-BE49-F238E27FC236}">
                  <a16:creationId xmlns:a16="http://schemas.microsoft.com/office/drawing/2014/main" id="{00000000-0008-0000-0400-00008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13" name="Drop Down 141" hidden="1">
              <a:extLst>
                <a:ext uri="{63B3BB69-23CF-44E3-9099-C40C66FF867C}">
                  <a14:compatExt spid="_x0000_s3213"/>
                </a:ext>
                <a:ext uri="{FF2B5EF4-FFF2-40B4-BE49-F238E27FC236}">
                  <a16:creationId xmlns:a16="http://schemas.microsoft.com/office/drawing/2014/main" id="{00000000-0008-0000-0400-00008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14" name="Drop Down 142" hidden="1">
              <a:extLst>
                <a:ext uri="{63B3BB69-23CF-44E3-9099-C40C66FF867C}">
                  <a14:compatExt spid="_x0000_s3214"/>
                </a:ext>
                <a:ext uri="{FF2B5EF4-FFF2-40B4-BE49-F238E27FC236}">
                  <a16:creationId xmlns:a16="http://schemas.microsoft.com/office/drawing/2014/main" id="{00000000-0008-0000-0400-00008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15" name="Drop Down 143" hidden="1">
              <a:extLst>
                <a:ext uri="{63B3BB69-23CF-44E3-9099-C40C66FF867C}">
                  <a14:compatExt spid="_x0000_s3215"/>
                </a:ext>
                <a:ext uri="{FF2B5EF4-FFF2-40B4-BE49-F238E27FC236}">
                  <a16:creationId xmlns:a16="http://schemas.microsoft.com/office/drawing/2014/main" id="{00000000-0008-0000-0400-00008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16" name="Drop Down 144" hidden="1">
              <a:extLst>
                <a:ext uri="{63B3BB69-23CF-44E3-9099-C40C66FF867C}">
                  <a14:compatExt spid="_x0000_s3216"/>
                </a:ext>
                <a:ext uri="{FF2B5EF4-FFF2-40B4-BE49-F238E27FC236}">
                  <a16:creationId xmlns:a16="http://schemas.microsoft.com/office/drawing/2014/main" id="{00000000-0008-0000-0400-00009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17" name="Drop Down 145" hidden="1">
              <a:extLst>
                <a:ext uri="{63B3BB69-23CF-44E3-9099-C40C66FF867C}">
                  <a14:compatExt spid="_x0000_s3217"/>
                </a:ext>
                <a:ext uri="{FF2B5EF4-FFF2-40B4-BE49-F238E27FC236}">
                  <a16:creationId xmlns:a16="http://schemas.microsoft.com/office/drawing/2014/main" id="{00000000-0008-0000-0400-00009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18" name="Drop Down 146" hidden="1">
              <a:extLst>
                <a:ext uri="{63B3BB69-23CF-44E3-9099-C40C66FF867C}">
                  <a14:compatExt spid="_x0000_s3218"/>
                </a:ext>
                <a:ext uri="{FF2B5EF4-FFF2-40B4-BE49-F238E27FC236}">
                  <a16:creationId xmlns:a16="http://schemas.microsoft.com/office/drawing/2014/main" id="{00000000-0008-0000-0400-00009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19" name="Drop Down 147" hidden="1">
              <a:extLst>
                <a:ext uri="{63B3BB69-23CF-44E3-9099-C40C66FF867C}">
                  <a14:compatExt spid="_x0000_s3219"/>
                </a:ext>
                <a:ext uri="{FF2B5EF4-FFF2-40B4-BE49-F238E27FC236}">
                  <a16:creationId xmlns:a16="http://schemas.microsoft.com/office/drawing/2014/main" id="{00000000-0008-0000-0400-00009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20" name="Drop Down 148" hidden="1">
              <a:extLst>
                <a:ext uri="{63B3BB69-23CF-44E3-9099-C40C66FF867C}">
                  <a14:compatExt spid="_x0000_s3220"/>
                </a:ext>
                <a:ext uri="{FF2B5EF4-FFF2-40B4-BE49-F238E27FC236}">
                  <a16:creationId xmlns:a16="http://schemas.microsoft.com/office/drawing/2014/main" id="{00000000-0008-0000-0400-00009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21" name="Drop Down 149" hidden="1">
              <a:extLst>
                <a:ext uri="{63B3BB69-23CF-44E3-9099-C40C66FF867C}">
                  <a14:compatExt spid="_x0000_s3221"/>
                </a:ext>
                <a:ext uri="{FF2B5EF4-FFF2-40B4-BE49-F238E27FC236}">
                  <a16:creationId xmlns:a16="http://schemas.microsoft.com/office/drawing/2014/main" id="{00000000-0008-0000-0400-00009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22" name="Drop Down 150" hidden="1">
              <a:extLst>
                <a:ext uri="{63B3BB69-23CF-44E3-9099-C40C66FF867C}">
                  <a14:compatExt spid="_x0000_s3222"/>
                </a:ext>
                <a:ext uri="{FF2B5EF4-FFF2-40B4-BE49-F238E27FC236}">
                  <a16:creationId xmlns:a16="http://schemas.microsoft.com/office/drawing/2014/main" id="{00000000-0008-0000-0400-00009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23" name="Drop Down 151" hidden="1">
              <a:extLst>
                <a:ext uri="{63B3BB69-23CF-44E3-9099-C40C66FF867C}">
                  <a14:compatExt spid="_x0000_s3223"/>
                </a:ext>
                <a:ext uri="{FF2B5EF4-FFF2-40B4-BE49-F238E27FC236}">
                  <a16:creationId xmlns:a16="http://schemas.microsoft.com/office/drawing/2014/main" id="{00000000-0008-0000-0400-00009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24" name="Drop Down 152" hidden="1">
              <a:extLst>
                <a:ext uri="{63B3BB69-23CF-44E3-9099-C40C66FF867C}">
                  <a14:compatExt spid="_x0000_s3224"/>
                </a:ext>
                <a:ext uri="{FF2B5EF4-FFF2-40B4-BE49-F238E27FC236}">
                  <a16:creationId xmlns:a16="http://schemas.microsoft.com/office/drawing/2014/main" id="{00000000-0008-0000-0400-00009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25" name="Drop Down 153" hidden="1">
              <a:extLst>
                <a:ext uri="{63B3BB69-23CF-44E3-9099-C40C66FF867C}">
                  <a14:compatExt spid="_x0000_s3225"/>
                </a:ext>
                <a:ext uri="{FF2B5EF4-FFF2-40B4-BE49-F238E27FC236}">
                  <a16:creationId xmlns:a16="http://schemas.microsoft.com/office/drawing/2014/main" id="{00000000-0008-0000-0400-00009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26" name="Drop Down 154" hidden="1">
              <a:extLst>
                <a:ext uri="{63B3BB69-23CF-44E3-9099-C40C66FF867C}">
                  <a14:compatExt spid="_x0000_s3226"/>
                </a:ext>
                <a:ext uri="{FF2B5EF4-FFF2-40B4-BE49-F238E27FC236}">
                  <a16:creationId xmlns:a16="http://schemas.microsoft.com/office/drawing/2014/main" id="{00000000-0008-0000-0400-00009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27" name="Drop Down 155" hidden="1">
              <a:extLst>
                <a:ext uri="{63B3BB69-23CF-44E3-9099-C40C66FF867C}">
                  <a14:compatExt spid="_x0000_s3227"/>
                </a:ext>
                <a:ext uri="{FF2B5EF4-FFF2-40B4-BE49-F238E27FC236}">
                  <a16:creationId xmlns:a16="http://schemas.microsoft.com/office/drawing/2014/main" id="{00000000-0008-0000-0400-00009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28" name="Drop Down 156" hidden="1">
              <a:extLst>
                <a:ext uri="{63B3BB69-23CF-44E3-9099-C40C66FF867C}">
                  <a14:compatExt spid="_x0000_s3228"/>
                </a:ext>
                <a:ext uri="{FF2B5EF4-FFF2-40B4-BE49-F238E27FC236}">
                  <a16:creationId xmlns:a16="http://schemas.microsoft.com/office/drawing/2014/main" id="{00000000-0008-0000-0400-00009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29" name="Drop Down 157" hidden="1">
              <a:extLst>
                <a:ext uri="{63B3BB69-23CF-44E3-9099-C40C66FF867C}">
                  <a14:compatExt spid="_x0000_s3229"/>
                </a:ext>
                <a:ext uri="{FF2B5EF4-FFF2-40B4-BE49-F238E27FC236}">
                  <a16:creationId xmlns:a16="http://schemas.microsoft.com/office/drawing/2014/main" id="{00000000-0008-0000-0400-00009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30" name="Drop Down 158" hidden="1">
              <a:extLst>
                <a:ext uri="{63B3BB69-23CF-44E3-9099-C40C66FF867C}">
                  <a14:compatExt spid="_x0000_s3230"/>
                </a:ext>
                <a:ext uri="{FF2B5EF4-FFF2-40B4-BE49-F238E27FC236}">
                  <a16:creationId xmlns:a16="http://schemas.microsoft.com/office/drawing/2014/main" id="{00000000-0008-0000-0400-00009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31" name="Drop Down 159" hidden="1">
              <a:extLst>
                <a:ext uri="{63B3BB69-23CF-44E3-9099-C40C66FF867C}">
                  <a14:compatExt spid="_x0000_s3231"/>
                </a:ext>
                <a:ext uri="{FF2B5EF4-FFF2-40B4-BE49-F238E27FC236}">
                  <a16:creationId xmlns:a16="http://schemas.microsoft.com/office/drawing/2014/main" id="{00000000-0008-0000-0400-00009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32" name="Drop Down 160" hidden="1">
              <a:extLst>
                <a:ext uri="{63B3BB69-23CF-44E3-9099-C40C66FF867C}">
                  <a14:compatExt spid="_x0000_s3232"/>
                </a:ext>
                <a:ext uri="{FF2B5EF4-FFF2-40B4-BE49-F238E27FC236}">
                  <a16:creationId xmlns:a16="http://schemas.microsoft.com/office/drawing/2014/main" id="{00000000-0008-0000-0400-0000A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33" name="Drop Down 161" hidden="1">
              <a:extLst>
                <a:ext uri="{63B3BB69-23CF-44E3-9099-C40C66FF867C}">
                  <a14:compatExt spid="_x0000_s3233"/>
                </a:ext>
                <a:ext uri="{FF2B5EF4-FFF2-40B4-BE49-F238E27FC236}">
                  <a16:creationId xmlns:a16="http://schemas.microsoft.com/office/drawing/2014/main" id="{00000000-0008-0000-0400-0000A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34" name="Drop Down 162" hidden="1">
              <a:extLst>
                <a:ext uri="{63B3BB69-23CF-44E3-9099-C40C66FF867C}">
                  <a14:compatExt spid="_x0000_s3234"/>
                </a:ext>
                <a:ext uri="{FF2B5EF4-FFF2-40B4-BE49-F238E27FC236}">
                  <a16:creationId xmlns:a16="http://schemas.microsoft.com/office/drawing/2014/main" id="{00000000-0008-0000-0400-0000A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35" name="Drop Down 163" hidden="1">
              <a:extLst>
                <a:ext uri="{63B3BB69-23CF-44E3-9099-C40C66FF867C}">
                  <a14:compatExt spid="_x0000_s3235"/>
                </a:ext>
                <a:ext uri="{FF2B5EF4-FFF2-40B4-BE49-F238E27FC236}">
                  <a16:creationId xmlns:a16="http://schemas.microsoft.com/office/drawing/2014/main" id="{00000000-0008-0000-0400-0000A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36" name="Drop Down 164" hidden="1">
              <a:extLst>
                <a:ext uri="{63B3BB69-23CF-44E3-9099-C40C66FF867C}">
                  <a14:compatExt spid="_x0000_s3236"/>
                </a:ext>
                <a:ext uri="{FF2B5EF4-FFF2-40B4-BE49-F238E27FC236}">
                  <a16:creationId xmlns:a16="http://schemas.microsoft.com/office/drawing/2014/main" id="{00000000-0008-0000-0400-0000A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400-0000A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400-0000A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39" name="Drop Down 167" hidden="1">
              <a:extLst>
                <a:ext uri="{63B3BB69-23CF-44E3-9099-C40C66FF867C}">
                  <a14:compatExt spid="_x0000_s3239"/>
                </a:ext>
                <a:ext uri="{FF2B5EF4-FFF2-40B4-BE49-F238E27FC236}">
                  <a16:creationId xmlns:a16="http://schemas.microsoft.com/office/drawing/2014/main" id="{00000000-0008-0000-0400-0000A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40" name="Drop Down 168" hidden="1">
              <a:extLst>
                <a:ext uri="{63B3BB69-23CF-44E3-9099-C40C66FF867C}">
                  <a14:compatExt spid="_x0000_s3240"/>
                </a:ext>
                <a:ext uri="{FF2B5EF4-FFF2-40B4-BE49-F238E27FC236}">
                  <a16:creationId xmlns:a16="http://schemas.microsoft.com/office/drawing/2014/main" id="{00000000-0008-0000-0400-0000A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41" name="Drop Down 169" hidden="1">
              <a:extLst>
                <a:ext uri="{63B3BB69-23CF-44E3-9099-C40C66FF867C}">
                  <a14:compatExt spid="_x0000_s3241"/>
                </a:ext>
                <a:ext uri="{FF2B5EF4-FFF2-40B4-BE49-F238E27FC236}">
                  <a16:creationId xmlns:a16="http://schemas.microsoft.com/office/drawing/2014/main" id="{00000000-0008-0000-0400-0000A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400-0000A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400-0000A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44" name="Drop Down 172" hidden="1">
              <a:extLst>
                <a:ext uri="{63B3BB69-23CF-44E3-9099-C40C66FF867C}">
                  <a14:compatExt spid="_x0000_s3244"/>
                </a:ext>
                <a:ext uri="{FF2B5EF4-FFF2-40B4-BE49-F238E27FC236}">
                  <a16:creationId xmlns:a16="http://schemas.microsoft.com/office/drawing/2014/main" id="{00000000-0008-0000-0400-0000A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45" name="Drop Down 173" hidden="1">
              <a:extLst>
                <a:ext uri="{63B3BB69-23CF-44E3-9099-C40C66FF867C}">
                  <a14:compatExt spid="_x0000_s3245"/>
                </a:ext>
                <a:ext uri="{FF2B5EF4-FFF2-40B4-BE49-F238E27FC236}">
                  <a16:creationId xmlns:a16="http://schemas.microsoft.com/office/drawing/2014/main" id="{00000000-0008-0000-0400-0000A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46" name="Drop Down 174" hidden="1">
              <a:extLst>
                <a:ext uri="{63B3BB69-23CF-44E3-9099-C40C66FF867C}">
                  <a14:compatExt spid="_x0000_s3246"/>
                </a:ext>
                <a:ext uri="{FF2B5EF4-FFF2-40B4-BE49-F238E27FC236}">
                  <a16:creationId xmlns:a16="http://schemas.microsoft.com/office/drawing/2014/main" id="{00000000-0008-0000-0400-0000A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400-0000A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400-0000B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49" name="Drop Down 177" hidden="1">
              <a:extLst>
                <a:ext uri="{63B3BB69-23CF-44E3-9099-C40C66FF867C}">
                  <a14:compatExt spid="_x0000_s3249"/>
                </a:ext>
                <a:ext uri="{FF2B5EF4-FFF2-40B4-BE49-F238E27FC236}">
                  <a16:creationId xmlns:a16="http://schemas.microsoft.com/office/drawing/2014/main" id="{00000000-0008-0000-0400-0000B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50" name="Drop Down 178" hidden="1">
              <a:extLst>
                <a:ext uri="{63B3BB69-23CF-44E3-9099-C40C66FF867C}">
                  <a14:compatExt spid="_x0000_s3250"/>
                </a:ext>
                <a:ext uri="{FF2B5EF4-FFF2-40B4-BE49-F238E27FC236}">
                  <a16:creationId xmlns:a16="http://schemas.microsoft.com/office/drawing/2014/main" id="{00000000-0008-0000-0400-0000B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51" name="Drop Down 179" hidden="1">
              <a:extLst>
                <a:ext uri="{63B3BB69-23CF-44E3-9099-C40C66FF867C}">
                  <a14:compatExt spid="_x0000_s3251"/>
                </a:ext>
                <a:ext uri="{FF2B5EF4-FFF2-40B4-BE49-F238E27FC236}">
                  <a16:creationId xmlns:a16="http://schemas.microsoft.com/office/drawing/2014/main" id="{00000000-0008-0000-0400-0000B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400-0000B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53" name="Drop Down 181" hidden="1">
              <a:extLst>
                <a:ext uri="{63B3BB69-23CF-44E3-9099-C40C66FF867C}">
                  <a14:compatExt spid="_x0000_s3253"/>
                </a:ext>
                <a:ext uri="{FF2B5EF4-FFF2-40B4-BE49-F238E27FC236}">
                  <a16:creationId xmlns:a16="http://schemas.microsoft.com/office/drawing/2014/main" id="{00000000-0008-0000-0400-0000B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54" name="Drop Down 182" hidden="1">
              <a:extLst>
                <a:ext uri="{63B3BB69-23CF-44E3-9099-C40C66FF867C}">
                  <a14:compatExt spid="_x0000_s3254"/>
                </a:ext>
                <a:ext uri="{FF2B5EF4-FFF2-40B4-BE49-F238E27FC236}">
                  <a16:creationId xmlns:a16="http://schemas.microsoft.com/office/drawing/2014/main" id="{00000000-0008-0000-0400-0000B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55" name="Drop Down 183" hidden="1">
              <a:extLst>
                <a:ext uri="{63B3BB69-23CF-44E3-9099-C40C66FF867C}">
                  <a14:compatExt spid="_x0000_s3255"/>
                </a:ext>
                <a:ext uri="{FF2B5EF4-FFF2-40B4-BE49-F238E27FC236}">
                  <a16:creationId xmlns:a16="http://schemas.microsoft.com/office/drawing/2014/main" id="{00000000-0008-0000-0400-0000B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56" name="Drop Down 184" hidden="1">
              <a:extLst>
                <a:ext uri="{63B3BB69-23CF-44E3-9099-C40C66FF867C}">
                  <a14:compatExt spid="_x0000_s3256"/>
                </a:ext>
                <a:ext uri="{FF2B5EF4-FFF2-40B4-BE49-F238E27FC236}">
                  <a16:creationId xmlns:a16="http://schemas.microsoft.com/office/drawing/2014/main" id="{00000000-0008-0000-0400-0000B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57" name="Drop Down 185" hidden="1">
              <a:extLst>
                <a:ext uri="{63B3BB69-23CF-44E3-9099-C40C66FF867C}">
                  <a14:compatExt spid="_x0000_s3257"/>
                </a:ext>
                <a:ext uri="{FF2B5EF4-FFF2-40B4-BE49-F238E27FC236}">
                  <a16:creationId xmlns:a16="http://schemas.microsoft.com/office/drawing/2014/main" id="{00000000-0008-0000-0400-0000B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82" name="Drop Down 210" hidden="1">
              <a:extLst>
                <a:ext uri="{63B3BB69-23CF-44E3-9099-C40C66FF867C}">
                  <a14:compatExt spid="_x0000_s3282"/>
                </a:ext>
                <a:ext uri="{FF2B5EF4-FFF2-40B4-BE49-F238E27FC236}">
                  <a16:creationId xmlns:a16="http://schemas.microsoft.com/office/drawing/2014/main" id="{00000000-0008-0000-0400-0000D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83" name="Drop Down 211" hidden="1">
              <a:extLst>
                <a:ext uri="{63B3BB69-23CF-44E3-9099-C40C66FF867C}">
                  <a14:compatExt spid="_x0000_s3283"/>
                </a:ext>
                <a:ext uri="{FF2B5EF4-FFF2-40B4-BE49-F238E27FC236}">
                  <a16:creationId xmlns:a16="http://schemas.microsoft.com/office/drawing/2014/main" id="{00000000-0008-0000-0400-0000D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84" name="Drop Down 212" hidden="1">
              <a:extLst>
                <a:ext uri="{63B3BB69-23CF-44E3-9099-C40C66FF867C}">
                  <a14:compatExt spid="_x0000_s3284"/>
                </a:ext>
                <a:ext uri="{FF2B5EF4-FFF2-40B4-BE49-F238E27FC236}">
                  <a16:creationId xmlns:a16="http://schemas.microsoft.com/office/drawing/2014/main" id="{00000000-0008-0000-0400-0000D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85" name="Drop Down 213" hidden="1">
              <a:extLst>
                <a:ext uri="{63B3BB69-23CF-44E3-9099-C40C66FF867C}">
                  <a14:compatExt spid="_x0000_s3285"/>
                </a:ext>
                <a:ext uri="{FF2B5EF4-FFF2-40B4-BE49-F238E27FC236}">
                  <a16:creationId xmlns:a16="http://schemas.microsoft.com/office/drawing/2014/main" id="{00000000-0008-0000-0400-0000D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86" name="Drop Down 214" hidden="1">
              <a:extLst>
                <a:ext uri="{63B3BB69-23CF-44E3-9099-C40C66FF867C}">
                  <a14:compatExt spid="_x0000_s3286"/>
                </a:ext>
                <a:ext uri="{FF2B5EF4-FFF2-40B4-BE49-F238E27FC236}">
                  <a16:creationId xmlns:a16="http://schemas.microsoft.com/office/drawing/2014/main" id="{00000000-0008-0000-0400-0000D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87" name="Drop Down 215" hidden="1">
              <a:extLst>
                <a:ext uri="{63B3BB69-23CF-44E3-9099-C40C66FF867C}">
                  <a14:compatExt spid="_x0000_s3287"/>
                </a:ext>
                <a:ext uri="{FF2B5EF4-FFF2-40B4-BE49-F238E27FC236}">
                  <a16:creationId xmlns:a16="http://schemas.microsoft.com/office/drawing/2014/main" id="{00000000-0008-0000-0400-0000D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88" name="Drop Down 216" hidden="1">
              <a:extLst>
                <a:ext uri="{63B3BB69-23CF-44E3-9099-C40C66FF867C}">
                  <a14:compatExt spid="_x0000_s3288"/>
                </a:ext>
                <a:ext uri="{FF2B5EF4-FFF2-40B4-BE49-F238E27FC236}">
                  <a16:creationId xmlns:a16="http://schemas.microsoft.com/office/drawing/2014/main" id="{00000000-0008-0000-0400-0000D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89" name="Drop Down 217" hidden="1">
              <a:extLst>
                <a:ext uri="{63B3BB69-23CF-44E3-9099-C40C66FF867C}">
                  <a14:compatExt spid="_x0000_s3289"/>
                </a:ext>
                <a:ext uri="{FF2B5EF4-FFF2-40B4-BE49-F238E27FC236}">
                  <a16:creationId xmlns:a16="http://schemas.microsoft.com/office/drawing/2014/main" id="{00000000-0008-0000-0400-0000D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90" name="Drop Down 218" hidden="1">
              <a:extLst>
                <a:ext uri="{63B3BB69-23CF-44E3-9099-C40C66FF867C}">
                  <a14:compatExt spid="_x0000_s3290"/>
                </a:ext>
                <a:ext uri="{FF2B5EF4-FFF2-40B4-BE49-F238E27FC236}">
                  <a16:creationId xmlns:a16="http://schemas.microsoft.com/office/drawing/2014/main" id="{00000000-0008-0000-0400-0000D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91" name="Drop Down 219" hidden="1">
              <a:extLst>
                <a:ext uri="{63B3BB69-23CF-44E3-9099-C40C66FF867C}">
                  <a14:compatExt spid="_x0000_s3291"/>
                </a:ext>
                <a:ext uri="{FF2B5EF4-FFF2-40B4-BE49-F238E27FC236}">
                  <a16:creationId xmlns:a16="http://schemas.microsoft.com/office/drawing/2014/main" id="{00000000-0008-0000-0400-0000D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92" name="Drop Down 220" hidden="1">
              <a:extLst>
                <a:ext uri="{63B3BB69-23CF-44E3-9099-C40C66FF867C}">
                  <a14:compatExt spid="_x0000_s3292"/>
                </a:ext>
                <a:ext uri="{FF2B5EF4-FFF2-40B4-BE49-F238E27FC236}">
                  <a16:creationId xmlns:a16="http://schemas.microsoft.com/office/drawing/2014/main" id="{00000000-0008-0000-0400-0000D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93" name="Drop Down 221" hidden="1">
              <a:extLst>
                <a:ext uri="{63B3BB69-23CF-44E3-9099-C40C66FF867C}">
                  <a14:compatExt spid="_x0000_s3293"/>
                </a:ext>
                <a:ext uri="{FF2B5EF4-FFF2-40B4-BE49-F238E27FC236}">
                  <a16:creationId xmlns:a16="http://schemas.microsoft.com/office/drawing/2014/main" id="{00000000-0008-0000-0400-0000D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94" name="Drop Down 222" hidden="1">
              <a:extLst>
                <a:ext uri="{63B3BB69-23CF-44E3-9099-C40C66FF867C}">
                  <a14:compatExt spid="_x0000_s3294"/>
                </a:ext>
                <a:ext uri="{FF2B5EF4-FFF2-40B4-BE49-F238E27FC236}">
                  <a16:creationId xmlns:a16="http://schemas.microsoft.com/office/drawing/2014/main" id="{00000000-0008-0000-0400-0000D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95" name="Drop Down 223" hidden="1">
              <a:extLst>
                <a:ext uri="{63B3BB69-23CF-44E3-9099-C40C66FF867C}">
                  <a14:compatExt spid="_x0000_s3295"/>
                </a:ext>
                <a:ext uri="{FF2B5EF4-FFF2-40B4-BE49-F238E27FC236}">
                  <a16:creationId xmlns:a16="http://schemas.microsoft.com/office/drawing/2014/main" id="{00000000-0008-0000-0400-0000D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96" name="Drop Down 224" hidden="1">
              <a:extLst>
                <a:ext uri="{63B3BB69-23CF-44E3-9099-C40C66FF867C}">
                  <a14:compatExt spid="_x0000_s3296"/>
                </a:ext>
                <a:ext uri="{FF2B5EF4-FFF2-40B4-BE49-F238E27FC236}">
                  <a16:creationId xmlns:a16="http://schemas.microsoft.com/office/drawing/2014/main" id="{00000000-0008-0000-0400-0000E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97" name="Drop Down 225" hidden="1">
              <a:extLst>
                <a:ext uri="{63B3BB69-23CF-44E3-9099-C40C66FF867C}">
                  <a14:compatExt spid="_x0000_s3297"/>
                </a:ext>
                <a:ext uri="{FF2B5EF4-FFF2-40B4-BE49-F238E27FC236}">
                  <a16:creationId xmlns:a16="http://schemas.microsoft.com/office/drawing/2014/main" id="{00000000-0008-0000-0400-0000E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298" name="Drop Down 226" hidden="1">
              <a:extLst>
                <a:ext uri="{63B3BB69-23CF-44E3-9099-C40C66FF867C}">
                  <a14:compatExt spid="_x0000_s3298"/>
                </a:ext>
                <a:ext uri="{FF2B5EF4-FFF2-40B4-BE49-F238E27FC236}">
                  <a16:creationId xmlns:a16="http://schemas.microsoft.com/office/drawing/2014/main" id="{00000000-0008-0000-0400-0000E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299" name="Drop Down 227" hidden="1">
              <a:extLst>
                <a:ext uri="{63B3BB69-23CF-44E3-9099-C40C66FF867C}">
                  <a14:compatExt spid="_x0000_s3299"/>
                </a:ext>
                <a:ext uri="{FF2B5EF4-FFF2-40B4-BE49-F238E27FC236}">
                  <a16:creationId xmlns:a16="http://schemas.microsoft.com/office/drawing/2014/main" id="{00000000-0008-0000-0400-0000E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00" name="Drop Down 228" hidden="1">
              <a:extLst>
                <a:ext uri="{63B3BB69-23CF-44E3-9099-C40C66FF867C}">
                  <a14:compatExt spid="_x0000_s3300"/>
                </a:ext>
                <a:ext uri="{FF2B5EF4-FFF2-40B4-BE49-F238E27FC236}">
                  <a16:creationId xmlns:a16="http://schemas.microsoft.com/office/drawing/2014/main" id="{00000000-0008-0000-0400-0000E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01" name="Drop Down 229" hidden="1">
              <a:extLst>
                <a:ext uri="{63B3BB69-23CF-44E3-9099-C40C66FF867C}">
                  <a14:compatExt spid="_x0000_s3301"/>
                </a:ext>
                <a:ext uri="{FF2B5EF4-FFF2-40B4-BE49-F238E27FC236}">
                  <a16:creationId xmlns:a16="http://schemas.microsoft.com/office/drawing/2014/main" id="{00000000-0008-0000-0400-0000E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02" name="Drop Down 230" hidden="1">
              <a:extLst>
                <a:ext uri="{63B3BB69-23CF-44E3-9099-C40C66FF867C}">
                  <a14:compatExt spid="_x0000_s3302"/>
                </a:ext>
                <a:ext uri="{FF2B5EF4-FFF2-40B4-BE49-F238E27FC236}">
                  <a16:creationId xmlns:a16="http://schemas.microsoft.com/office/drawing/2014/main" id="{00000000-0008-0000-0400-0000E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03" name="Drop Down 231" hidden="1">
              <a:extLst>
                <a:ext uri="{63B3BB69-23CF-44E3-9099-C40C66FF867C}">
                  <a14:compatExt spid="_x0000_s3303"/>
                </a:ext>
                <a:ext uri="{FF2B5EF4-FFF2-40B4-BE49-F238E27FC236}">
                  <a16:creationId xmlns:a16="http://schemas.microsoft.com/office/drawing/2014/main" id="{00000000-0008-0000-0400-0000E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04" name="Drop Down 232" hidden="1">
              <a:extLst>
                <a:ext uri="{63B3BB69-23CF-44E3-9099-C40C66FF867C}">
                  <a14:compatExt spid="_x0000_s3304"/>
                </a:ext>
                <a:ext uri="{FF2B5EF4-FFF2-40B4-BE49-F238E27FC236}">
                  <a16:creationId xmlns:a16="http://schemas.microsoft.com/office/drawing/2014/main" id="{00000000-0008-0000-0400-0000E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05" name="Drop Down 233" hidden="1">
              <a:extLst>
                <a:ext uri="{63B3BB69-23CF-44E3-9099-C40C66FF867C}">
                  <a14:compatExt spid="_x0000_s3305"/>
                </a:ext>
                <a:ext uri="{FF2B5EF4-FFF2-40B4-BE49-F238E27FC236}">
                  <a16:creationId xmlns:a16="http://schemas.microsoft.com/office/drawing/2014/main" id="{00000000-0008-0000-0400-0000E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06" name="Drop Down 234" hidden="1">
              <a:extLst>
                <a:ext uri="{63B3BB69-23CF-44E3-9099-C40C66FF867C}">
                  <a14:compatExt spid="_x0000_s3306"/>
                </a:ext>
                <a:ext uri="{FF2B5EF4-FFF2-40B4-BE49-F238E27FC236}">
                  <a16:creationId xmlns:a16="http://schemas.microsoft.com/office/drawing/2014/main" id="{00000000-0008-0000-0400-0000E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07" name="Drop Down 235" hidden="1">
              <a:extLst>
                <a:ext uri="{63B3BB69-23CF-44E3-9099-C40C66FF867C}">
                  <a14:compatExt spid="_x0000_s3307"/>
                </a:ext>
                <a:ext uri="{FF2B5EF4-FFF2-40B4-BE49-F238E27FC236}">
                  <a16:creationId xmlns:a16="http://schemas.microsoft.com/office/drawing/2014/main" id="{00000000-0008-0000-0400-0000E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08" name="Drop Down 236" hidden="1">
              <a:extLst>
                <a:ext uri="{63B3BB69-23CF-44E3-9099-C40C66FF867C}">
                  <a14:compatExt spid="_x0000_s3308"/>
                </a:ext>
                <a:ext uri="{FF2B5EF4-FFF2-40B4-BE49-F238E27FC236}">
                  <a16:creationId xmlns:a16="http://schemas.microsoft.com/office/drawing/2014/main" id="{00000000-0008-0000-0400-0000E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09" name="Drop Down 237" hidden="1">
              <a:extLst>
                <a:ext uri="{63B3BB69-23CF-44E3-9099-C40C66FF867C}">
                  <a14:compatExt spid="_x0000_s3309"/>
                </a:ext>
                <a:ext uri="{FF2B5EF4-FFF2-40B4-BE49-F238E27FC236}">
                  <a16:creationId xmlns:a16="http://schemas.microsoft.com/office/drawing/2014/main" id="{00000000-0008-0000-0400-0000E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10" name="Drop Down 238" hidden="1">
              <a:extLst>
                <a:ext uri="{63B3BB69-23CF-44E3-9099-C40C66FF867C}">
                  <a14:compatExt spid="_x0000_s3310"/>
                </a:ext>
                <a:ext uri="{FF2B5EF4-FFF2-40B4-BE49-F238E27FC236}">
                  <a16:creationId xmlns:a16="http://schemas.microsoft.com/office/drawing/2014/main" id="{00000000-0008-0000-0400-0000E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11" name="Drop Down 239" hidden="1">
              <a:extLst>
                <a:ext uri="{63B3BB69-23CF-44E3-9099-C40C66FF867C}">
                  <a14:compatExt spid="_x0000_s3311"/>
                </a:ext>
                <a:ext uri="{FF2B5EF4-FFF2-40B4-BE49-F238E27FC236}">
                  <a16:creationId xmlns:a16="http://schemas.microsoft.com/office/drawing/2014/main" id="{00000000-0008-0000-0400-0000E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12" name="Drop Down 240" hidden="1">
              <a:extLst>
                <a:ext uri="{63B3BB69-23CF-44E3-9099-C40C66FF867C}">
                  <a14:compatExt spid="_x0000_s3312"/>
                </a:ext>
                <a:ext uri="{FF2B5EF4-FFF2-40B4-BE49-F238E27FC236}">
                  <a16:creationId xmlns:a16="http://schemas.microsoft.com/office/drawing/2014/main" id="{00000000-0008-0000-0400-0000F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13" name="Drop Down 241" hidden="1">
              <a:extLst>
                <a:ext uri="{63B3BB69-23CF-44E3-9099-C40C66FF867C}">
                  <a14:compatExt spid="_x0000_s3313"/>
                </a:ext>
                <a:ext uri="{FF2B5EF4-FFF2-40B4-BE49-F238E27FC236}">
                  <a16:creationId xmlns:a16="http://schemas.microsoft.com/office/drawing/2014/main" id="{00000000-0008-0000-0400-0000F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14" name="Drop Down 242" hidden="1">
              <a:extLst>
                <a:ext uri="{63B3BB69-23CF-44E3-9099-C40C66FF867C}">
                  <a14:compatExt spid="_x0000_s3314"/>
                </a:ext>
                <a:ext uri="{FF2B5EF4-FFF2-40B4-BE49-F238E27FC236}">
                  <a16:creationId xmlns:a16="http://schemas.microsoft.com/office/drawing/2014/main" id="{00000000-0008-0000-0400-0000F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15" name="Drop Down 243" hidden="1">
              <a:extLst>
                <a:ext uri="{63B3BB69-23CF-44E3-9099-C40C66FF867C}">
                  <a14:compatExt spid="_x0000_s3315"/>
                </a:ext>
                <a:ext uri="{FF2B5EF4-FFF2-40B4-BE49-F238E27FC236}">
                  <a16:creationId xmlns:a16="http://schemas.microsoft.com/office/drawing/2014/main" id="{00000000-0008-0000-0400-0000F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16" name="Drop Down 244" hidden="1">
              <a:extLst>
                <a:ext uri="{63B3BB69-23CF-44E3-9099-C40C66FF867C}">
                  <a14:compatExt spid="_x0000_s3316"/>
                </a:ext>
                <a:ext uri="{FF2B5EF4-FFF2-40B4-BE49-F238E27FC236}">
                  <a16:creationId xmlns:a16="http://schemas.microsoft.com/office/drawing/2014/main" id="{00000000-0008-0000-0400-0000F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17" name="Drop Down 245" hidden="1">
              <a:extLst>
                <a:ext uri="{63B3BB69-23CF-44E3-9099-C40C66FF867C}">
                  <a14:compatExt spid="_x0000_s3317"/>
                </a:ext>
                <a:ext uri="{FF2B5EF4-FFF2-40B4-BE49-F238E27FC236}">
                  <a16:creationId xmlns:a16="http://schemas.microsoft.com/office/drawing/2014/main" id="{00000000-0008-0000-0400-0000F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18" name="Drop Down 246" hidden="1">
              <a:extLst>
                <a:ext uri="{63B3BB69-23CF-44E3-9099-C40C66FF867C}">
                  <a14:compatExt spid="_x0000_s3318"/>
                </a:ext>
                <a:ext uri="{FF2B5EF4-FFF2-40B4-BE49-F238E27FC236}">
                  <a16:creationId xmlns:a16="http://schemas.microsoft.com/office/drawing/2014/main" id="{00000000-0008-0000-0400-0000F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19" name="Drop Down 247" hidden="1">
              <a:extLst>
                <a:ext uri="{63B3BB69-23CF-44E3-9099-C40C66FF867C}">
                  <a14:compatExt spid="_x0000_s3319"/>
                </a:ext>
                <a:ext uri="{FF2B5EF4-FFF2-40B4-BE49-F238E27FC236}">
                  <a16:creationId xmlns:a16="http://schemas.microsoft.com/office/drawing/2014/main" id="{00000000-0008-0000-0400-0000F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20" name="Drop Down 248" hidden="1">
              <a:extLst>
                <a:ext uri="{63B3BB69-23CF-44E3-9099-C40C66FF867C}">
                  <a14:compatExt spid="_x0000_s3320"/>
                </a:ext>
                <a:ext uri="{FF2B5EF4-FFF2-40B4-BE49-F238E27FC236}">
                  <a16:creationId xmlns:a16="http://schemas.microsoft.com/office/drawing/2014/main" id="{00000000-0008-0000-0400-0000F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21" name="Drop Down 249" hidden="1">
              <a:extLst>
                <a:ext uri="{63B3BB69-23CF-44E3-9099-C40C66FF867C}">
                  <a14:compatExt spid="_x0000_s3321"/>
                </a:ext>
                <a:ext uri="{FF2B5EF4-FFF2-40B4-BE49-F238E27FC236}">
                  <a16:creationId xmlns:a16="http://schemas.microsoft.com/office/drawing/2014/main" id="{00000000-0008-0000-0400-0000F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22" name="Drop Down 250" hidden="1">
              <a:extLst>
                <a:ext uri="{63B3BB69-23CF-44E3-9099-C40C66FF867C}">
                  <a14:compatExt spid="_x0000_s3322"/>
                </a:ext>
                <a:ext uri="{FF2B5EF4-FFF2-40B4-BE49-F238E27FC236}">
                  <a16:creationId xmlns:a16="http://schemas.microsoft.com/office/drawing/2014/main" id="{00000000-0008-0000-0400-0000F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23" name="Drop Down 251" hidden="1">
              <a:extLst>
                <a:ext uri="{63B3BB69-23CF-44E3-9099-C40C66FF867C}">
                  <a14:compatExt spid="_x0000_s3323"/>
                </a:ext>
                <a:ext uri="{FF2B5EF4-FFF2-40B4-BE49-F238E27FC236}">
                  <a16:creationId xmlns:a16="http://schemas.microsoft.com/office/drawing/2014/main" id="{00000000-0008-0000-0400-0000F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24" name="Drop Down 252" hidden="1">
              <a:extLst>
                <a:ext uri="{63B3BB69-23CF-44E3-9099-C40C66FF867C}">
                  <a14:compatExt spid="_x0000_s3324"/>
                </a:ext>
                <a:ext uri="{FF2B5EF4-FFF2-40B4-BE49-F238E27FC236}">
                  <a16:creationId xmlns:a16="http://schemas.microsoft.com/office/drawing/2014/main" id="{00000000-0008-0000-0400-0000F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25" name="Drop Down 253" hidden="1">
              <a:extLst>
                <a:ext uri="{63B3BB69-23CF-44E3-9099-C40C66FF867C}">
                  <a14:compatExt spid="_x0000_s3325"/>
                </a:ext>
                <a:ext uri="{FF2B5EF4-FFF2-40B4-BE49-F238E27FC236}">
                  <a16:creationId xmlns:a16="http://schemas.microsoft.com/office/drawing/2014/main" id="{00000000-0008-0000-0400-0000F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26" name="Drop Down 254" hidden="1">
              <a:extLst>
                <a:ext uri="{63B3BB69-23CF-44E3-9099-C40C66FF867C}">
                  <a14:compatExt spid="_x0000_s3326"/>
                </a:ext>
                <a:ext uri="{FF2B5EF4-FFF2-40B4-BE49-F238E27FC236}">
                  <a16:creationId xmlns:a16="http://schemas.microsoft.com/office/drawing/2014/main" id="{00000000-0008-0000-0400-0000F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27" name="Drop Down 255" hidden="1">
              <a:extLst>
                <a:ext uri="{63B3BB69-23CF-44E3-9099-C40C66FF867C}">
                  <a14:compatExt spid="_x0000_s3327"/>
                </a:ext>
                <a:ext uri="{FF2B5EF4-FFF2-40B4-BE49-F238E27FC236}">
                  <a16:creationId xmlns:a16="http://schemas.microsoft.com/office/drawing/2014/main" id="{00000000-0008-0000-0400-0000F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28" name="Drop Down 256" hidden="1">
              <a:extLst>
                <a:ext uri="{63B3BB69-23CF-44E3-9099-C40C66FF867C}">
                  <a14:compatExt spid="_x0000_s3328"/>
                </a:ext>
                <a:ext uri="{FF2B5EF4-FFF2-40B4-BE49-F238E27FC236}">
                  <a16:creationId xmlns:a16="http://schemas.microsoft.com/office/drawing/2014/main" id="{00000000-0008-0000-0400-00000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29" name="Drop Down 257" hidden="1">
              <a:extLst>
                <a:ext uri="{63B3BB69-23CF-44E3-9099-C40C66FF867C}">
                  <a14:compatExt spid="_x0000_s3329"/>
                </a:ext>
                <a:ext uri="{FF2B5EF4-FFF2-40B4-BE49-F238E27FC236}">
                  <a16:creationId xmlns:a16="http://schemas.microsoft.com/office/drawing/2014/main" id="{00000000-0008-0000-0400-00000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30" name="Drop Down 258" hidden="1">
              <a:extLst>
                <a:ext uri="{63B3BB69-23CF-44E3-9099-C40C66FF867C}">
                  <a14:compatExt spid="_x0000_s3330"/>
                </a:ext>
                <a:ext uri="{FF2B5EF4-FFF2-40B4-BE49-F238E27FC236}">
                  <a16:creationId xmlns:a16="http://schemas.microsoft.com/office/drawing/2014/main" id="{00000000-0008-0000-0400-00000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1" name="Drop Down 259" hidden="1">
              <a:extLst>
                <a:ext uri="{63B3BB69-23CF-44E3-9099-C40C66FF867C}">
                  <a14:compatExt spid="_x0000_s3331"/>
                </a:ext>
                <a:ext uri="{FF2B5EF4-FFF2-40B4-BE49-F238E27FC236}">
                  <a16:creationId xmlns:a16="http://schemas.microsoft.com/office/drawing/2014/main" id="{00000000-0008-0000-0400-00000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2" name="Drop Down 260" hidden="1">
              <a:extLst>
                <a:ext uri="{63B3BB69-23CF-44E3-9099-C40C66FF867C}">
                  <a14:compatExt spid="_x0000_s3332"/>
                </a:ext>
                <a:ext uri="{FF2B5EF4-FFF2-40B4-BE49-F238E27FC236}">
                  <a16:creationId xmlns:a16="http://schemas.microsoft.com/office/drawing/2014/main" id="{00000000-0008-0000-0400-00000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3" name="Drop Down 261" hidden="1">
              <a:extLst>
                <a:ext uri="{63B3BB69-23CF-44E3-9099-C40C66FF867C}">
                  <a14:compatExt spid="_x0000_s3333"/>
                </a:ext>
                <a:ext uri="{FF2B5EF4-FFF2-40B4-BE49-F238E27FC236}">
                  <a16:creationId xmlns:a16="http://schemas.microsoft.com/office/drawing/2014/main" id="{00000000-0008-0000-0400-00000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4" name="Drop Down 262" hidden="1">
              <a:extLst>
                <a:ext uri="{63B3BB69-23CF-44E3-9099-C40C66FF867C}">
                  <a14:compatExt spid="_x0000_s3334"/>
                </a:ext>
                <a:ext uri="{FF2B5EF4-FFF2-40B4-BE49-F238E27FC236}">
                  <a16:creationId xmlns:a16="http://schemas.microsoft.com/office/drawing/2014/main" id="{00000000-0008-0000-0400-00000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5" name="Drop Down 263" hidden="1">
              <a:extLst>
                <a:ext uri="{63B3BB69-23CF-44E3-9099-C40C66FF867C}">
                  <a14:compatExt spid="_x0000_s3335"/>
                </a:ext>
                <a:ext uri="{FF2B5EF4-FFF2-40B4-BE49-F238E27FC236}">
                  <a16:creationId xmlns:a16="http://schemas.microsoft.com/office/drawing/2014/main" id="{00000000-0008-0000-0400-00000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6" name="Drop Down 264" hidden="1">
              <a:extLst>
                <a:ext uri="{63B3BB69-23CF-44E3-9099-C40C66FF867C}">
                  <a14:compatExt spid="_x0000_s3336"/>
                </a:ext>
                <a:ext uri="{FF2B5EF4-FFF2-40B4-BE49-F238E27FC236}">
                  <a16:creationId xmlns:a16="http://schemas.microsoft.com/office/drawing/2014/main" id="{00000000-0008-0000-0400-00000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37" name="Drop Down 265" hidden="1">
              <a:extLst>
                <a:ext uri="{63B3BB69-23CF-44E3-9099-C40C66FF867C}">
                  <a14:compatExt spid="_x0000_s3337"/>
                </a:ext>
                <a:ext uri="{FF2B5EF4-FFF2-40B4-BE49-F238E27FC236}">
                  <a16:creationId xmlns:a16="http://schemas.microsoft.com/office/drawing/2014/main" id="{00000000-0008-0000-0400-00000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38" name="Drop Down 266" hidden="1">
              <a:extLst>
                <a:ext uri="{63B3BB69-23CF-44E3-9099-C40C66FF867C}">
                  <a14:compatExt spid="_x0000_s3338"/>
                </a:ext>
                <a:ext uri="{FF2B5EF4-FFF2-40B4-BE49-F238E27FC236}">
                  <a16:creationId xmlns:a16="http://schemas.microsoft.com/office/drawing/2014/main" id="{00000000-0008-0000-0400-00000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39" name="Drop Down 267" hidden="1">
              <a:extLst>
                <a:ext uri="{63B3BB69-23CF-44E3-9099-C40C66FF867C}">
                  <a14:compatExt spid="_x0000_s3339"/>
                </a:ext>
                <a:ext uri="{FF2B5EF4-FFF2-40B4-BE49-F238E27FC236}">
                  <a16:creationId xmlns:a16="http://schemas.microsoft.com/office/drawing/2014/main" id="{00000000-0008-0000-0400-00000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40" name="Drop Down 268" hidden="1">
              <a:extLst>
                <a:ext uri="{63B3BB69-23CF-44E3-9099-C40C66FF867C}">
                  <a14:compatExt spid="_x0000_s3340"/>
                </a:ext>
                <a:ext uri="{FF2B5EF4-FFF2-40B4-BE49-F238E27FC236}">
                  <a16:creationId xmlns:a16="http://schemas.microsoft.com/office/drawing/2014/main" id="{00000000-0008-0000-0400-00000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41" name="Drop Down 269" hidden="1">
              <a:extLst>
                <a:ext uri="{63B3BB69-23CF-44E3-9099-C40C66FF867C}">
                  <a14:compatExt spid="_x0000_s3341"/>
                </a:ext>
                <a:ext uri="{FF2B5EF4-FFF2-40B4-BE49-F238E27FC236}">
                  <a16:creationId xmlns:a16="http://schemas.microsoft.com/office/drawing/2014/main" id="{00000000-0008-0000-0400-00000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42" name="Drop Down 270" hidden="1">
              <a:extLst>
                <a:ext uri="{63B3BB69-23CF-44E3-9099-C40C66FF867C}">
                  <a14:compatExt spid="_x0000_s3342"/>
                </a:ext>
                <a:ext uri="{FF2B5EF4-FFF2-40B4-BE49-F238E27FC236}">
                  <a16:creationId xmlns:a16="http://schemas.microsoft.com/office/drawing/2014/main" id="{00000000-0008-0000-0400-00000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43" name="Drop Down 271" hidden="1">
              <a:extLst>
                <a:ext uri="{63B3BB69-23CF-44E3-9099-C40C66FF867C}">
                  <a14:compatExt spid="_x0000_s3343"/>
                </a:ext>
                <a:ext uri="{FF2B5EF4-FFF2-40B4-BE49-F238E27FC236}">
                  <a16:creationId xmlns:a16="http://schemas.microsoft.com/office/drawing/2014/main" id="{00000000-0008-0000-0400-00000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44" name="Drop Down 272" hidden="1">
              <a:extLst>
                <a:ext uri="{63B3BB69-23CF-44E3-9099-C40C66FF867C}">
                  <a14:compatExt spid="_x0000_s3344"/>
                </a:ext>
                <a:ext uri="{FF2B5EF4-FFF2-40B4-BE49-F238E27FC236}">
                  <a16:creationId xmlns:a16="http://schemas.microsoft.com/office/drawing/2014/main" id="{00000000-0008-0000-0400-00001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45" name="Drop Down 273" hidden="1">
              <a:extLst>
                <a:ext uri="{63B3BB69-23CF-44E3-9099-C40C66FF867C}">
                  <a14:compatExt spid="_x0000_s3345"/>
                </a:ext>
                <a:ext uri="{FF2B5EF4-FFF2-40B4-BE49-F238E27FC236}">
                  <a16:creationId xmlns:a16="http://schemas.microsoft.com/office/drawing/2014/main" id="{00000000-0008-0000-0400-00001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46" name="Drop Down 274" hidden="1">
              <a:extLst>
                <a:ext uri="{63B3BB69-23CF-44E3-9099-C40C66FF867C}">
                  <a14:compatExt spid="_x0000_s3346"/>
                </a:ext>
                <a:ext uri="{FF2B5EF4-FFF2-40B4-BE49-F238E27FC236}">
                  <a16:creationId xmlns:a16="http://schemas.microsoft.com/office/drawing/2014/main" id="{00000000-0008-0000-0400-00001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14</xdr:row>
          <xdr:rowOff>200025</xdr:rowOff>
        </xdr:from>
        <xdr:to>
          <xdr:col>2</xdr:col>
          <xdr:colOff>542925</xdr:colOff>
          <xdr:row>16</xdr:row>
          <xdr:rowOff>9525</xdr:rowOff>
        </xdr:to>
        <xdr:sp macro="" textlink="">
          <xdr:nvSpPr>
            <xdr:cNvPr id="3347" name="Drop Down 275" hidden="1">
              <a:extLst>
                <a:ext uri="{63B3BB69-23CF-44E3-9099-C40C66FF867C}">
                  <a14:compatExt spid="_x0000_s3347"/>
                </a:ext>
                <a:ext uri="{FF2B5EF4-FFF2-40B4-BE49-F238E27FC236}">
                  <a16:creationId xmlns:a16="http://schemas.microsoft.com/office/drawing/2014/main" id="{00000000-0008-0000-0400-00001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349" name="Drop Down 277" hidden="1">
              <a:extLst>
                <a:ext uri="{63B3BB69-23CF-44E3-9099-C40C66FF867C}">
                  <a14:compatExt spid="_x0000_s3349"/>
                </a:ext>
                <a:ext uri="{FF2B5EF4-FFF2-40B4-BE49-F238E27FC236}">
                  <a16:creationId xmlns:a16="http://schemas.microsoft.com/office/drawing/2014/main" id="{00000000-0008-0000-0400-00001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3351" name="Drop Down 279" hidden="1">
              <a:extLst>
                <a:ext uri="{63B3BB69-23CF-44E3-9099-C40C66FF867C}">
                  <a14:compatExt spid="_x0000_s3351"/>
                </a:ext>
                <a:ext uri="{FF2B5EF4-FFF2-40B4-BE49-F238E27FC236}">
                  <a16:creationId xmlns:a16="http://schemas.microsoft.com/office/drawing/2014/main" id="{00000000-0008-0000-0400-00001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161925</xdr:rowOff>
        </xdr:from>
        <xdr:to>
          <xdr:col>2</xdr:col>
          <xdr:colOff>542925</xdr:colOff>
          <xdr:row>27</xdr:row>
          <xdr:rowOff>200025</xdr:rowOff>
        </xdr:to>
        <xdr:sp macro="" textlink="">
          <xdr:nvSpPr>
            <xdr:cNvPr id="3353" name="Drop Down 281" hidden="1">
              <a:extLst>
                <a:ext uri="{63B3BB69-23CF-44E3-9099-C40C66FF867C}">
                  <a14:compatExt spid="_x0000_s3353"/>
                </a:ext>
                <a:ext uri="{FF2B5EF4-FFF2-40B4-BE49-F238E27FC236}">
                  <a16:creationId xmlns:a16="http://schemas.microsoft.com/office/drawing/2014/main" id="{00000000-0008-0000-0400-00001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29</xdr:row>
          <xdr:rowOff>142875</xdr:rowOff>
        </xdr:from>
        <xdr:to>
          <xdr:col>2</xdr:col>
          <xdr:colOff>542925</xdr:colOff>
          <xdr:row>30</xdr:row>
          <xdr:rowOff>180975</xdr:rowOff>
        </xdr:to>
        <xdr:sp macro="" textlink="">
          <xdr:nvSpPr>
            <xdr:cNvPr id="3355" name="Drop Down 283" hidden="1">
              <a:extLst>
                <a:ext uri="{63B3BB69-23CF-44E3-9099-C40C66FF867C}">
                  <a14:compatExt spid="_x0000_s3355"/>
                </a:ext>
                <a:ext uri="{FF2B5EF4-FFF2-40B4-BE49-F238E27FC236}">
                  <a16:creationId xmlns:a16="http://schemas.microsoft.com/office/drawing/2014/main" id="{00000000-0008-0000-0400-00001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59" name="Drop Down 287" hidden="1">
              <a:extLst>
                <a:ext uri="{63B3BB69-23CF-44E3-9099-C40C66FF867C}">
                  <a14:compatExt spid="_x0000_s3359"/>
                </a:ext>
                <a:ext uri="{FF2B5EF4-FFF2-40B4-BE49-F238E27FC236}">
                  <a16:creationId xmlns:a16="http://schemas.microsoft.com/office/drawing/2014/main" id="{00000000-0008-0000-0400-00001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60" name="Drop Down 288" hidden="1">
              <a:extLst>
                <a:ext uri="{63B3BB69-23CF-44E3-9099-C40C66FF867C}">
                  <a14:compatExt spid="_x0000_s3360"/>
                </a:ext>
                <a:ext uri="{FF2B5EF4-FFF2-40B4-BE49-F238E27FC236}">
                  <a16:creationId xmlns:a16="http://schemas.microsoft.com/office/drawing/2014/main" id="{00000000-0008-0000-0400-00002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61" name="Drop Down 289" hidden="1">
              <a:extLst>
                <a:ext uri="{63B3BB69-23CF-44E3-9099-C40C66FF867C}">
                  <a14:compatExt spid="_x0000_s3361"/>
                </a:ext>
                <a:ext uri="{FF2B5EF4-FFF2-40B4-BE49-F238E27FC236}">
                  <a16:creationId xmlns:a16="http://schemas.microsoft.com/office/drawing/2014/main" id="{00000000-0008-0000-0400-00002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62" name="Drop Down 290" hidden="1">
              <a:extLst>
                <a:ext uri="{63B3BB69-23CF-44E3-9099-C40C66FF867C}">
                  <a14:compatExt spid="_x0000_s3362"/>
                </a:ext>
                <a:ext uri="{FF2B5EF4-FFF2-40B4-BE49-F238E27FC236}">
                  <a16:creationId xmlns:a16="http://schemas.microsoft.com/office/drawing/2014/main" id="{00000000-0008-0000-0400-00002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63" name="Drop Down 291" hidden="1">
              <a:extLst>
                <a:ext uri="{63B3BB69-23CF-44E3-9099-C40C66FF867C}">
                  <a14:compatExt spid="_x0000_s3363"/>
                </a:ext>
                <a:ext uri="{FF2B5EF4-FFF2-40B4-BE49-F238E27FC236}">
                  <a16:creationId xmlns:a16="http://schemas.microsoft.com/office/drawing/2014/main" id="{00000000-0008-0000-0400-00002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64" name="Drop Down 292" hidden="1">
              <a:extLst>
                <a:ext uri="{63B3BB69-23CF-44E3-9099-C40C66FF867C}">
                  <a14:compatExt spid="_x0000_s3364"/>
                </a:ext>
                <a:ext uri="{FF2B5EF4-FFF2-40B4-BE49-F238E27FC236}">
                  <a16:creationId xmlns:a16="http://schemas.microsoft.com/office/drawing/2014/main" id="{00000000-0008-0000-0400-00002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65" name="Drop Down 293" hidden="1">
              <a:extLst>
                <a:ext uri="{63B3BB69-23CF-44E3-9099-C40C66FF867C}">
                  <a14:compatExt spid="_x0000_s3365"/>
                </a:ext>
                <a:ext uri="{FF2B5EF4-FFF2-40B4-BE49-F238E27FC236}">
                  <a16:creationId xmlns:a16="http://schemas.microsoft.com/office/drawing/2014/main" id="{00000000-0008-0000-0400-00002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66" name="Drop Down 294" hidden="1">
              <a:extLst>
                <a:ext uri="{63B3BB69-23CF-44E3-9099-C40C66FF867C}">
                  <a14:compatExt spid="_x0000_s3366"/>
                </a:ext>
                <a:ext uri="{FF2B5EF4-FFF2-40B4-BE49-F238E27FC236}">
                  <a16:creationId xmlns:a16="http://schemas.microsoft.com/office/drawing/2014/main" id="{00000000-0008-0000-0400-00002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67" name="Drop Down 295" hidden="1">
              <a:extLst>
                <a:ext uri="{63B3BB69-23CF-44E3-9099-C40C66FF867C}">
                  <a14:compatExt spid="_x0000_s3367"/>
                </a:ext>
                <a:ext uri="{FF2B5EF4-FFF2-40B4-BE49-F238E27FC236}">
                  <a16:creationId xmlns:a16="http://schemas.microsoft.com/office/drawing/2014/main" id="{00000000-0008-0000-0400-00002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68" name="Drop Down 296" hidden="1">
              <a:extLst>
                <a:ext uri="{63B3BB69-23CF-44E3-9099-C40C66FF867C}">
                  <a14:compatExt spid="_x0000_s3368"/>
                </a:ext>
                <a:ext uri="{FF2B5EF4-FFF2-40B4-BE49-F238E27FC236}">
                  <a16:creationId xmlns:a16="http://schemas.microsoft.com/office/drawing/2014/main" id="{00000000-0008-0000-0400-00002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69" name="Drop Down 297" hidden="1">
              <a:extLst>
                <a:ext uri="{63B3BB69-23CF-44E3-9099-C40C66FF867C}">
                  <a14:compatExt spid="_x0000_s3369"/>
                </a:ext>
                <a:ext uri="{FF2B5EF4-FFF2-40B4-BE49-F238E27FC236}">
                  <a16:creationId xmlns:a16="http://schemas.microsoft.com/office/drawing/2014/main" id="{00000000-0008-0000-0400-00002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70" name="Drop Down 298" hidden="1">
              <a:extLst>
                <a:ext uri="{63B3BB69-23CF-44E3-9099-C40C66FF867C}">
                  <a14:compatExt spid="_x0000_s3370"/>
                </a:ext>
                <a:ext uri="{FF2B5EF4-FFF2-40B4-BE49-F238E27FC236}">
                  <a16:creationId xmlns:a16="http://schemas.microsoft.com/office/drawing/2014/main" id="{00000000-0008-0000-0400-00002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71" name="Drop Down 299" hidden="1">
              <a:extLst>
                <a:ext uri="{63B3BB69-23CF-44E3-9099-C40C66FF867C}">
                  <a14:compatExt spid="_x0000_s3371"/>
                </a:ext>
                <a:ext uri="{FF2B5EF4-FFF2-40B4-BE49-F238E27FC236}">
                  <a16:creationId xmlns:a16="http://schemas.microsoft.com/office/drawing/2014/main" id="{00000000-0008-0000-0400-00002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72" name="Drop Down 300" hidden="1">
              <a:extLst>
                <a:ext uri="{63B3BB69-23CF-44E3-9099-C40C66FF867C}">
                  <a14:compatExt spid="_x0000_s3372"/>
                </a:ext>
                <a:ext uri="{FF2B5EF4-FFF2-40B4-BE49-F238E27FC236}">
                  <a16:creationId xmlns:a16="http://schemas.microsoft.com/office/drawing/2014/main" id="{00000000-0008-0000-0400-00002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73" name="Drop Down 301" hidden="1">
              <a:extLst>
                <a:ext uri="{63B3BB69-23CF-44E3-9099-C40C66FF867C}">
                  <a14:compatExt spid="_x0000_s3373"/>
                </a:ext>
                <a:ext uri="{FF2B5EF4-FFF2-40B4-BE49-F238E27FC236}">
                  <a16:creationId xmlns:a16="http://schemas.microsoft.com/office/drawing/2014/main" id="{00000000-0008-0000-0400-00002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74" name="Drop Down 302" hidden="1">
              <a:extLst>
                <a:ext uri="{63B3BB69-23CF-44E3-9099-C40C66FF867C}">
                  <a14:compatExt spid="_x0000_s3374"/>
                </a:ext>
                <a:ext uri="{FF2B5EF4-FFF2-40B4-BE49-F238E27FC236}">
                  <a16:creationId xmlns:a16="http://schemas.microsoft.com/office/drawing/2014/main" id="{00000000-0008-0000-0400-00002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75" name="Drop Down 303" hidden="1">
              <a:extLst>
                <a:ext uri="{63B3BB69-23CF-44E3-9099-C40C66FF867C}">
                  <a14:compatExt spid="_x0000_s3375"/>
                </a:ext>
                <a:ext uri="{FF2B5EF4-FFF2-40B4-BE49-F238E27FC236}">
                  <a16:creationId xmlns:a16="http://schemas.microsoft.com/office/drawing/2014/main" id="{00000000-0008-0000-0400-00002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76" name="Drop Down 304" hidden="1">
              <a:extLst>
                <a:ext uri="{63B3BB69-23CF-44E3-9099-C40C66FF867C}">
                  <a14:compatExt spid="_x0000_s3376"/>
                </a:ext>
                <a:ext uri="{FF2B5EF4-FFF2-40B4-BE49-F238E27FC236}">
                  <a16:creationId xmlns:a16="http://schemas.microsoft.com/office/drawing/2014/main" id="{00000000-0008-0000-0400-00003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77" name="Drop Down 305" hidden="1">
              <a:extLst>
                <a:ext uri="{63B3BB69-23CF-44E3-9099-C40C66FF867C}">
                  <a14:compatExt spid="_x0000_s3377"/>
                </a:ext>
                <a:ext uri="{FF2B5EF4-FFF2-40B4-BE49-F238E27FC236}">
                  <a16:creationId xmlns:a16="http://schemas.microsoft.com/office/drawing/2014/main" id="{00000000-0008-0000-0400-00003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78" name="Drop Down 306" hidden="1">
              <a:extLst>
                <a:ext uri="{63B3BB69-23CF-44E3-9099-C40C66FF867C}">
                  <a14:compatExt spid="_x0000_s3378"/>
                </a:ext>
                <a:ext uri="{FF2B5EF4-FFF2-40B4-BE49-F238E27FC236}">
                  <a16:creationId xmlns:a16="http://schemas.microsoft.com/office/drawing/2014/main" id="{00000000-0008-0000-0400-00003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79" name="Drop Down 307" hidden="1">
              <a:extLst>
                <a:ext uri="{63B3BB69-23CF-44E3-9099-C40C66FF867C}">
                  <a14:compatExt spid="_x0000_s3379"/>
                </a:ext>
                <a:ext uri="{FF2B5EF4-FFF2-40B4-BE49-F238E27FC236}">
                  <a16:creationId xmlns:a16="http://schemas.microsoft.com/office/drawing/2014/main" id="{00000000-0008-0000-0400-00003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80" name="Drop Down 308" hidden="1">
              <a:extLst>
                <a:ext uri="{63B3BB69-23CF-44E3-9099-C40C66FF867C}">
                  <a14:compatExt spid="_x0000_s3380"/>
                </a:ext>
                <a:ext uri="{FF2B5EF4-FFF2-40B4-BE49-F238E27FC236}">
                  <a16:creationId xmlns:a16="http://schemas.microsoft.com/office/drawing/2014/main" id="{00000000-0008-0000-0400-00003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3381" name="Drop Down 309" hidden="1">
              <a:extLst>
                <a:ext uri="{63B3BB69-23CF-44E3-9099-C40C66FF867C}">
                  <a14:compatExt spid="_x0000_s3381"/>
                </a:ext>
                <a:ext uri="{FF2B5EF4-FFF2-40B4-BE49-F238E27FC236}">
                  <a16:creationId xmlns:a16="http://schemas.microsoft.com/office/drawing/2014/main" id="{00000000-0008-0000-0400-00003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3382" name="Drop Down 310" hidden="1">
              <a:extLst>
                <a:ext uri="{63B3BB69-23CF-44E3-9099-C40C66FF867C}">
                  <a14:compatExt spid="_x0000_s3382"/>
                </a:ext>
                <a:ext uri="{FF2B5EF4-FFF2-40B4-BE49-F238E27FC236}">
                  <a16:creationId xmlns:a16="http://schemas.microsoft.com/office/drawing/2014/main" id="{00000000-0008-0000-0400-00003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3383" name="Drop Down 311" hidden="1">
              <a:extLst>
                <a:ext uri="{63B3BB69-23CF-44E3-9099-C40C66FF867C}">
                  <a14:compatExt spid="_x0000_s3383"/>
                </a:ext>
                <a:ext uri="{FF2B5EF4-FFF2-40B4-BE49-F238E27FC236}">
                  <a16:creationId xmlns:a16="http://schemas.microsoft.com/office/drawing/2014/main" id="{00000000-0008-0000-0400-00003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3384" name="Drop Down 312" hidden="1">
              <a:extLst>
                <a:ext uri="{63B3BB69-23CF-44E3-9099-C40C66FF867C}">
                  <a14:compatExt spid="_x0000_s3384"/>
                </a:ext>
                <a:ext uri="{FF2B5EF4-FFF2-40B4-BE49-F238E27FC236}">
                  <a16:creationId xmlns:a16="http://schemas.microsoft.com/office/drawing/2014/main" id="{00000000-0008-0000-0400-00003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104775</xdr:rowOff>
        </xdr:from>
        <xdr:to>
          <xdr:col>1</xdr:col>
          <xdr:colOff>1276350</xdr:colOff>
          <xdr:row>176</xdr:row>
          <xdr:rowOff>104775</xdr:rowOff>
        </xdr:to>
        <xdr:sp macro="" textlink="">
          <xdr:nvSpPr>
            <xdr:cNvPr id="3385" name="Drop Down 313" hidden="1">
              <a:extLst>
                <a:ext uri="{63B3BB69-23CF-44E3-9099-C40C66FF867C}">
                  <a14:compatExt spid="_x0000_s3385"/>
                </a:ext>
                <a:ext uri="{FF2B5EF4-FFF2-40B4-BE49-F238E27FC236}">
                  <a16:creationId xmlns:a16="http://schemas.microsoft.com/office/drawing/2014/main" id="{00000000-0008-0000-0400-00003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176</xdr:row>
          <xdr:rowOff>104775</xdr:rowOff>
        </xdr:from>
        <xdr:to>
          <xdr:col>2</xdr:col>
          <xdr:colOff>542925</xdr:colOff>
          <xdr:row>176</xdr:row>
          <xdr:rowOff>104775</xdr:rowOff>
        </xdr:to>
        <xdr:sp macro="" textlink="">
          <xdr:nvSpPr>
            <xdr:cNvPr id="3386" name="Drop Down 314" hidden="1">
              <a:extLst>
                <a:ext uri="{63B3BB69-23CF-44E3-9099-C40C66FF867C}">
                  <a14:compatExt spid="_x0000_s3386"/>
                </a:ext>
                <a:ext uri="{FF2B5EF4-FFF2-40B4-BE49-F238E27FC236}">
                  <a16:creationId xmlns:a16="http://schemas.microsoft.com/office/drawing/2014/main" id="{00000000-0008-0000-0400-00003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30</xdr:row>
          <xdr:rowOff>190500</xdr:rowOff>
        </xdr:from>
        <xdr:to>
          <xdr:col>1</xdr:col>
          <xdr:colOff>1276350</xdr:colOff>
          <xdr:row>30</xdr:row>
          <xdr:rowOff>190500</xdr:rowOff>
        </xdr:to>
        <xdr:sp macro="" textlink="">
          <xdr:nvSpPr>
            <xdr:cNvPr id="3387" name="Drop Down 315" hidden="1">
              <a:extLst>
                <a:ext uri="{63B3BB69-23CF-44E3-9099-C40C66FF867C}">
                  <a14:compatExt spid="_x0000_s3387"/>
                </a:ext>
                <a:ext uri="{FF2B5EF4-FFF2-40B4-BE49-F238E27FC236}">
                  <a16:creationId xmlns:a16="http://schemas.microsoft.com/office/drawing/2014/main" id="{00000000-0008-0000-0400-00003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1314450</xdr:colOff>
          <xdr:row>30</xdr:row>
          <xdr:rowOff>190500</xdr:rowOff>
        </xdr:from>
        <xdr:to>
          <xdr:col>2</xdr:col>
          <xdr:colOff>542925</xdr:colOff>
          <xdr:row>30</xdr:row>
          <xdr:rowOff>190500</xdr:rowOff>
        </xdr:to>
        <xdr:sp macro="" textlink="">
          <xdr:nvSpPr>
            <xdr:cNvPr id="3388" name="Drop Down 316" hidden="1">
              <a:extLst>
                <a:ext uri="{63B3BB69-23CF-44E3-9099-C40C66FF867C}">
                  <a14:compatExt spid="_x0000_s3388"/>
                </a:ext>
                <a:ext uri="{FF2B5EF4-FFF2-40B4-BE49-F238E27FC236}">
                  <a16:creationId xmlns:a16="http://schemas.microsoft.com/office/drawing/2014/main" id="{00000000-0008-0000-0400-00003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32</xdr:row>
          <xdr:rowOff>180975</xdr:rowOff>
        </xdr:from>
        <xdr:to>
          <xdr:col>3</xdr:col>
          <xdr:colOff>9525</xdr:colOff>
          <xdr:row>34</xdr:row>
          <xdr:rowOff>0</xdr:rowOff>
        </xdr:to>
        <xdr:sp macro="" textlink="">
          <xdr:nvSpPr>
            <xdr:cNvPr id="3389" name="Drop Down 317" hidden="1">
              <a:extLst>
                <a:ext uri="{63B3BB69-23CF-44E3-9099-C40C66FF867C}">
                  <a14:compatExt spid="_x0000_s3389"/>
                </a:ext>
                <a:ext uri="{FF2B5EF4-FFF2-40B4-BE49-F238E27FC236}">
                  <a16:creationId xmlns:a16="http://schemas.microsoft.com/office/drawing/2014/main" id="{00000000-0008-0000-0400-00003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35</xdr:row>
          <xdr:rowOff>152400</xdr:rowOff>
        </xdr:from>
        <xdr:to>
          <xdr:col>2</xdr:col>
          <xdr:colOff>533400</xdr:colOff>
          <xdr:row>36</xdr:row>
          <xdr:rowOff>200025</xdr:rowOff>
        </xdr:to>
        <xdr:sp macro="" textlink="">
          <xdr:nvSpPr>
            <xdr:cNvPr id="3391" name="Drop Down 319" hidden="1">
              <a:extLst>
                <a:ext uri="{63B3BB69-23CF-44E3-9099-C40C66FF867C}">
                  <a14:compatExt spid="_x0000_s3391"/>
                </a:ext>
                <a:ext uri="{FF2B5EF4-FFF2-40B4-BE49-F238E27FC236}">
                  <a16:creationId xmlns:a16="http://schemas.microsoft.com/office/drawing/2014/main" id="{00000000-0008-0000-0400-00003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38</xdr:row>
          <xdr:rowOff>180975</xdr:rowOff>
        </xdr:from>
        <xdr:to>
          <xdr:col>2</xdr:col>
          <xdr:colOff>542925</xdr:colOff>
          <xdr:row>39</xdr:row>
          <xdr:rowOff>219075</xdr:rowOff>
        </xdr:to>
        <xdr:sp macro="" textlink="">
          <xdr:nvSpPr>
            <xdr:cNvPr id="3393" name="Drop Down 321" hidden="1">
              <a:extLst>
                <a:ext uri="{63B3BB69-23CF-44E3-9099-C40C66FF867C}">
                  <a14:compatExt spid="_x0000_s3393"/>
                </a:ext>
                <a:ext uri="{FF2B5EF4-FFF2-40B4-BE49-F238E27FC236}">
                  <a16:creationId xmlns:a16="http://schemas.microsoft.com/office/drawing/2014/main" id="{00000000-0008-0000-0400-00004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809625</xdr:colOff>
          <xdr:row>41</xdr:row>
          <xdr:rowOff>161925</xdr:rowOff>
        </xdr:from>
        <xdr:to>
          <xdr:col>3</xdr:col>
          <xdr:colOff>28575</xdr:colOff>
          <xdr:row>42</xdr:row>
          <xdr:rowOff>200025</xdr:rowOff>
        </xdr:to>
        <xdr:sp macro="" textlink="">
          <xdr:nvSpPr>
            <xdr:cNvPr id="3395" name="Drop Down 323" hidden="1">
              <a:extLst>
                <a:ext uri="{63B3BB69-23CF-44E3-9099-C40C66FF867C}">
                  <a14:compatExt spid="_x0000_s3395"/>
                </a:ext>
                <a:ext uri="{FF2B5EF4-FFF2-40B4-BE49-F238E27FC236}">
                  <a16:creationId xmlns:a16="http://schemas.microsoft.com/office/drawing/2014/main" id="{00000000-0008-0000-0400-00004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44</xdr:row>
          <xdr:rowOff>161925</xdr:rowOff>
        </xdr:from>
        <xdr:to>
          <xdr:col>2</xdr:col>
          <xdr:colOff>533400</xdr:colOff>
          <xdr:row>45</xdr:row>
          <xdr:rowOff>200025</xdr:rowOff>
        </xdr:to>
        <xdr:sp macro="" textlink="">
          <xdr:nvSpPr>
            <xdr:cNvPr id="3440" name="Drop Down 368" hidden="1">
              <a:extLst>
                <a:ext uri="{63B3BB69-23CF-44E3-9099-C40C66FF867C}">
                  <a14:compatExt spid="_x0000_s3440"/>
                </a:ext>
                <a:ext uri="{FF2B5EF4-FFF2-40B4-BE49-F238E27FC236}">
                  <a16:creationId xmlns:a16="http://schemas.microsoft.com/office/drawing/2014/main" id="{00000000-0008-0000-0400-00007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47</xdr:row>
          <xdr:rowOff>209550</xdr:rowOff>
        </xdr:from>
        <xdr:to>
          <xdr:col>2</xdr:col>
          <xdr:colOff>542925</xdr:colOff>
          <xdr:row>49</xdr:row>
          <xdr:rowOff>28575</xdr:rowOff>
        </xdr:to>
        <xdr:sp macro="" textlink="">
          <xdr:nvSpPr>
            <xdr:cNvPr id="3441" name="Drop Down 369" hidden="1">
              <a:extLst>
                <a:ext uri="{63B3BB69-23CF-44E3-9099-C40C66FF867C}">
                  <a14:compatExt spid="_x0000_s3441"/>
                </a:ext>
                <a:ext uri="{FF2B5EF4-FFF2-40B4-BE49-F238E27FC236}">
                  <a16:creationId xmlns:a16="http://schemas.microsoft.com/office/drawing/2014/main" id="{00000000-0008-0000-0400-00007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50</xdr:row>
          <xdr:rowOff>161925</xdr:rowOff>
        </xdr:from>
        <xdr:to>
          <xdr:col>2</xdr:col>
          <xdr:colOff>533400</xdr:colOff>
          <xdr:row>51</xdr:row>
          <xdr:rowOff>200025</xdr:rowOff>
        </xdr:to>
        <xdr:sp macro="" textlink="">
          <xdr:nvSpPr>
            <xdr:cNvPr id="3442" name="Drop Down 370" hidden="1">
              <a:extLst>
                <a:ext uri="{63B3BB69-23CF-44E3-9099-C40C66FF867C}">
                  <a14:compatExt spid="_x0000_s3442"/>
                </a:ext>
                <a:ext uri="{FF2B5EF4-FFF2-40B4-BE49-F238E27FC236}">
                  <a16:creationId xmlns:a16="http://schemas.microsoft.com/office/drawing/2014/main" id="{00000000-0008-0000-0400-00007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56</xdr:row>
          <xdr:rowOff>171450</xdr:rowOff>
        </xdr:from>
        <xdr:to>
          <xdr:col>3</xdr:col>
          <xdr:colOff>9525</xdr:colOff>
          <xdr:row>57</xdr:row>
          <xdr:rowOff>209550</xdr:rowOff>
        </xdr:to>
        <xdr:sp macro="" textlink="">
          <xdr:nvSpPr>
            <xdr:cNvPr id="3443" name="Drop Down 371" hidden="1">
              <a:extLst>
                <a:ext uri="{63B3BB69-23CF-44E3-9099-C40C66FF867C}">
                  <a14:compatExt spid="_x0000_s3443"/>
                </a:ext>
                <a:ext uri="{FF2B5EF4-FFF2-40B4-BE49-F238E27FC236}">
                  <a16:creationId xmlns:a16="http://schemas.microsoft.com/office/drawing/2014/main" id="{00000000-0008-0000-0400-00007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53</xdr:row>
          <xdr:rowOff>180975</xdr:rowOff>
        </xdr:from>
        <xdr:to>
          <xdr:col>2</xdr:col>
          <xdr:colOff>533400</xdr:colOff>
          <xdr:row>54</xdr:row>
          <xdr:rowOff>219075</xdr:rowOff>
        </xdr:to>
        <xdr:sp macro="" textlink="">
          <xdr:nvSpPr>
            <xdr:cNvPr id="3444" name="Drop Down 372" hidden="1">
              <a:extLst>
                <a:ext uri="{63B3BB69-23CF-44E3-9099-C40C66FF867C}">
                  <a14:compatExt spid="_x0000_s3444"/>
                </a:ext>
                <a:ext uri="{FF2B5EF4-FFF2-40B4-BE49-F238E27FC236}">
                  <a16:creationId xmlns:a16="http://schemas.microsoft.com/office/drawing/2014/main" id="{00000000-0008-0000-0400-00007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59</xdr:row>
          <xdr:rowOff>152400</xdr:rowOff>
        </xdr:from>
        <xdr:to>
          <xdr:col>2</xdr:col>
          <xdr:colOff>542925</xdr:colOff>
          <xdr:row>60</xdr:row>
          <xdr:rowOff>190500</xdr:rowOff>
        </xdr:to>
        <xdr:sp macro="" textlink="">
          <xdr:nvSpPr>
            <xdr:cNvPr id="3445" name="Drop Down 373" hidden="1">
              <a:extLst>
                <a:ext uri="{63B3BB69-23CF-44E3-9099-C40C66FF867C}">
                  <a14:compatExt spid="_x0000_s3445"/>
                </a:ext>
                <a:ext uri="{FF2B5EF4-FFF2-40B4-BE49-F238E27FC236}">
                  <a16:creationId xmlns:a16="http://schemas.microsoft.com/office/drawing/2014/main" id="{00000000-0008-0000-0400-00007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62</xdr:row>
          <xdr:rowOff>161925</xdr:rowOff>
        </xdr:from>
        <xdr:to>
          <xdr:col>2</xdr:col>
          <xdr:colOff>533400</xdr:colOff>
          <xdr:row>63</xdr:row>
          <xdr:rowOff>190500</xdr:rowOff>
        </xdr:to>
        <xdr:sp macro="" textlink="">
          <xdr:nvSpPr>
            <xdr:cNvPr id="3446" name="Drop Down 374" hidden="1">
              <a:extLst>
                <a:ext uri="{63B3BB69-23CF-44E3-9099-C40C66FF867C}">
                  <a14:compatExt spid="_x0000_s3446"/>
                </a:ext>
                <a:ext uri="{FF2B5EF4-FFF2-40B4-BE49-F238E27FC236}">
                  <a16:creationId xmlns:a16="http://schemas.microsoft.com/office/drawing/2014/main" id="{00000000-0008-0000-0400-00007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65</xdr:row>
          <xdr:rowOff>152400</xdr:rowOff>
        </xdr:from>
        <xdr:to>
          <xdr:col>3</xdr:col>
          <xdr:colOff>9525</xdr:colOff>
          <xdr:row>66</xdr:row>
          <xdr:rowOff>190500</xdr:rowOff>
        </xdr:to>
        <xdr:sp macro="" textlink="">
          <xdr:nvSpPr>
            <xdr:cNvPr id="3447" name="Drop Down 375" hidden="1">
              <a:extLst>
                <a:ext uri="{63B3BB69-23CF-44E3-9099-C40C66FF867C}">
                  <a14:compatExt spid="_x0000_s3447"/>
                </a:ext>
                <a:ext uri="{FF2B5EF4-FFF2-40B4-BE49-F238E27FC236}">
                  <a16:creationId xmlns:a16="http://schemas.microsoft.com/office/drawing/2014/main" id="{00000000-0008-0000-0400-00007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68</xdr:row>
          <xdr:rowOff>152400</xdr:rowOff>
        </xdr:from>
        <xdr:to>
          <xdr:col>2</xdr:col>
          <xdr:colOff>542925</xdr:colOff>
          <xdr:row>69</xdr:row>
          <xdr:rowOff>200025</xdr:rowOff>
        </xdr:to>
        <xdr:sp macro="" textlink="">
          <xdr:nvSpPr>
            <xdr:cNvPr id="3448" name="Drop Down 376" hidden="1">
              <a:extLst>
                <a:ext uri="{63B3BB69-23CF-44E3-9099-C40C66FF867C}">
                  <a14:compatExt spid="_x0000_s3448"/>
                </a:ext>
                <a:ext uri="{FF2B5EF4-FFF2-40B4-BE49-F238E27FC236}">
                  <a16:creationId xmlns:a16="http://schemas.microsoft.com/office/drawing/2014/main" id="{00000000-0008-0000-0400-00007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71</xdr:row>
          <xdr:rowOff>171450</xdr:rowOff>
        </xdr:from>
        <xdr:to>
          <xdr:col>2</xdr:col>
          <xdr:colOff>542925</xdr:colOff>
          <xdr:row>72</xdr:row>
          <xdr:rowOff>209550</xdr:rowOff>
        </xdr:to>
        <xdr:sp macro="" textlink="">
          <xdr:nvSpPr>
            <xdr:cNvPr id="3449" name="Drop Down 377" hidden="1">
              <a:extLst>
                <a:ext uri="{63B3BB69-23CF-44E3-9099-C40C66FF867C}">
                  <a14:compatExt spid="_x0000_s3449"/>
                </a:ext>
                <a:ext uri="{FF2B5EF4-FFF2-40B4-BE49-F238E27FC236}">
                  <a16:creationId xmlns:a16="http://schemas.microsoft.com/office/drawing/2014/main" id="{00000000-0008-0000-0400-00007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74</xdr:row>
          <xdr:rowOff>161925</xdr:rowOff>
        </xdr:from>
        <xdr:to>
          <xdr:col>2</xdr:col>
          <xdr:colOff>542925</xdr:colOff>
          <xdr:row>75</xdr:row>
          <xdr:rowOff>190500</xdr:rowOff>
        </xdr:to>
        <xdr:sp macro="" textlink="">
          <xdr:nvSpPr>
            <xdr:cNvPr id="3450" name="Drop Down 378" hidden="1">
              <a:extLst>
                <a:ext uri="{63B3BB69-23CF-44E3-9099-C40C66FF867C}">
                  <a14:compatExt spid="_x0000_s3450"/>
                </a:ext>
                <a:ext uri="{FF2B5EF4-FFF2-40B4-BE49-F238E27FC236}">
                  <a16:creationId xmlns:a16="http://schemas.microsoft.com/office/drawing/2014/main" id="{00000000-0008-0000-0400-00007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77</xdr:row>
          <xdr:rowOff>171450</xdr:rowOff>
        </xdr:from>
        <xdr:to>
          <xdr:col>2</xdr:col>
          <xdr:colOff>533400</xdr:colOff>
          <xdr:row>78</xdr:row>
          <xdr:rowOff>209550</xdr:rowOff>
        </xdr:to>
        <xdr:sp macro="" textlink="">
          <xdr:nvSpPr>
            <xdr:cNvPr id="3451" name="Drop Down 379" hidden="1">
              <a:extLst>
                <a:ext uri="{63B3BB69-23CF-44E3-9099-C40C66FF867C}">
                  <a14:compatExt spid="_x0000_s3451"/>
                </a:ext>
                <a:ext uri="{FF2B5EF4-FFF2-40B4-BE49-F238E27FC236}">
                  <a16:creationId xmlns:a16="http://schemas.microsoft.com/office/drawing/2014/main" id="{00000000-0008-0000-0400-00007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80</xdr:row>
          <xdr:rowOff>152400</xdr:rowOff>
        </xdr:from>
        <xdr:to>
          <xdr:col>2</xdr:col>
          <xdr:colOff>533400</xdr:colOff>
          <xdr:row>81</xdr:row>
          <xdr:rowOff>190500</xdr:rowOff>
        </xdr:to>
        <xdr:sp macro="" textlink="">
          <xdr:nvSpPr>
            <xdr:cNvPr id="3452" name="Drop Down 380" hidden="1">
              <a:extLst>
                <a:ext uri="{63B3BB69-23CF-44E3-9099-C40C66FF867C}">
                  <a14:compatExt spid="_x0000_s3452"/>
                </a:ext>
                <a:ext uri="{FF2B5EF4-FFF2-40B4-BE49-F238E27FC236}">
                  <a16:creationId xmlns:a16="http://schemas.microsoft.com/office/drawing/2014/main" id="{00000000-0008-0000-0400-00007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83</xdr:row>
          <xdr:rowOff>152400</xdr:rowOff>
        </xdr:from>
        <xdr:to>
          <xdr:col>3</xdr:col>
          <xdr:colOff>9525</xdr:colOff>
          <xdr:row>84</xdr:row>
          <xdr:rowOff>190500</xdr:rowOff>
        </xdr:to>
        <xdr:sp macro="" textlink="">
          <xdr:nvSpPr>
            <xdr:cNvPr id="3453" name="Drop Down 381" hidden="1">
              <a:extLst>
                <a:ext uri="{63B3BB69-23CF-44E3-9099-C40C66FF867C}">
                  <a14:compatExt spid="_x0000_s3453"/>
                </a:ext>
                <a:ext uri="{FF2B5EF4-FFF2-40B4-BE49-F238E27FC236}">
                  <a16:creationId xmlns:a16="http://schemas.microsoft.com/office/drawing/2014/main" id="{00000000-0008-0000-0400-00007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86</xdr:row>
          <xdr:rowOff>161925</xdr:rowOff>
        </xdr:from>
        <xdr:to>
          <xdr:col>3</xdr:col>
          <xdr:colOff>9525</xdr:colOff>
          <xdr:row>87</xdr:row>
          <xdr:rowOff>190500</xdr:rowOff>
        </xdr:to>
        <xdr:sp macro="" textlink="">
          <xdr:nvSpPr>
            <xdr:cNvPr id="3454" name="Drop Down 382" hidden="1">
              <a:extLst>
                <a:ext uri="{63B3BB69-23CF-44E3-9099-C40C66FF867C}">
                  <a14:compatExt spid="_x0000_s3454"/>
                </a:ext>
                <a:ext uri="{FF2B5EF4-FFF2-40B4-BE49-F238E27FC236}">
                  <a16:creationId xmlns:a16="http://schemas.microsoft.com/office/drawing/2014/main" id="{00000000-0008-0000-0400-00007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89</xdr:row>
          <xdr:rowOff>171450</xdr:rowOff>
        </xdr:from>
        <xdr:to>
          <xdr:col>2</xdr:col>
          <xdr:colOff>542925</xdr:colOff>
          <xdr:row>90</xdr:row>
          <xdr:rowOff>209550</xdr:rowOff>
        </xdr:to>
        <xdr:sp macro="" textlink="">
          <xdr:nvSpPr>
            <xdr:cNvPr id="3455" name="Drop Down 383" hidden="1">
              <a:extLst>
                <a:ext uri="{63B3BB69-23CF-44E3-9099-C40C66FF867C}">
                  <a14:compatExt spid="_x0000_s3455"/>
                </a:ext>
                <a:ext uri="{FF2B5EF4-FFF2-40B4-BE49-F238E27FC236}">
                  <a16:creationId xmlns:a16="http://schemas.microsoft.com/office/drawing/2014/main" id="{00000000-0008-0000-0400-00007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92</xdr:row>
          <xdr:rowOff>171450</xdr:rowOff>
        </xdr:from>
        <xdr:to>
          <xdr:col>3</xdr:col>
          <xdr:colOff>9525</xdr:colOff>
          <xdr:row>93</xdr:row>
          <xdr:rowOff>209550</xdr:rowOff>
        </xdr:to>
        <xdr:sp macro="" textlink="">
          <xdr:nvSpPr>
            <xdr:cNvPr id="3456" name="Drop Down 384" hidden="1">
              <a:extLst>
                <a:ext uri="{63B3BB69-23CF-44E3-9099-C40C66FF867C}">
                  <a14:compatExt spid="_x0000_s3456"/>
                </a:ext>
                <a:ext uri="{FF2B5EF4-FFF2-40B4-BE49-F238E27FC236}">
                  <a16:creationId xmlns:a16="http://schemas.microsoft.com/office/drawing/2014/main" id="{00000000-0008-0000-0400-00008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95</xdr:row>
          <xdr:rowOff>152400</xdr:rowOff>
        </xdr:from>
        <xdr:to>
          <xdr:col>3</xdr:col>
          <xdr:colOff>9525</xdr:colOff>
          <xdr:row>96</xdr:row>
          <xdr:rowOff>180975</xdr:rowOff>
        </xdr:to>
        <xdr:sp macro="" textlink="">
          <xdr:nvSpPr>
            <xdr:cNvPr id="3457" name="Drop Down 385" hidden="1">
              <a:extLst>
                <a:ext uri="{63B3BB69-23CF-44E3-9099-C40C66FF867C}">
                  <a14:compatExt spid="_x0000_s3457"/>
                </a:ext>
                <a:ext uri="{FF2B5EF4-FFF2-40B4-BE49-F238E27FC236}">
                  <a16:creationId xmlns:a16="http://schemas.microsoft.com/office/drawing/2014/main" id="{00000000-0008-0000-0400-00008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98</xdr:row>
          <xdr:rowOff>190500</xdr:rowOff>
        </xdr:from>
        <xdr:to>
          <xdr:col>2</xdr:col>
          <xdr:colOff>533400</xdr:colOff>
          <xdr:row>99</xdr:row>
          <xdr:rowOff>209550</xdr:rowOff>
        </xdr:to>
        <xdr:sp macro="" textlink="">
          <xdr:nvSpPr>
            <xdr:cNvPr id="3458" name="Drop Down 386" hidden="1">
              <a:extLst>
                <a:ext uri="{63B3BB69-23CF-44E3-9099-C40C66FF867C}">
                  <a14:compatExt spid="_x0000_s3458"/>
                </a:ext>
                <a:ext uri="{FF2B5EF4-FFF2-40B4-BE49-F238E27FC236}">
                  <a16:creationId xmlns:a16="http://schemas.microsoft.com/office/drawing/2014/main" id="{00000000-0008-0000-0400-00008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742950</xdr:colOff>
          <xdr:row>101</xdr:row>
          <xdr:rowOff>152400</xdr:rowOff>
        </xdr:from>
        <xdr:to>
          <xdr:col>2</xdr:col>
          <xdr:colOff>523875</xdr:colOff>
          <xdr:row>102</xdr:row>
          <xdr:rowOff>180975</xdr:rowOff>
        </xdr:to>
        <xdr:sp macro="" textlink="">
          <xdr:nvSpPr>
            <xdr:cNvPr id="3459" name="Drop Down 387" hidden="1">
              <a:extLst>
                <a:ext uri="{63B3BB69-23CF-44E3-9099-C40C66FF867C}">
                  <a14:compatExt spid="_x0000_s3459"/>
                </a:ext>
                <a:ext uri="{FF2B5EF4-FFF2-40B4-BE49-F238E27FC236}">
                  <a16:creationId xmlns:a16="http://schemas.microsoft.com/office/drawing/2014/main" id="{00000000-0008-0000-0400-00008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104</xdr:row>
          <xdr:rowOff>161925</xdr:rowOff>
        </xdr:from>
        <xdr:to>
          <xdr:col>3</xdr:col>
          <xdr:colOff>9525</xdr:colOff>
          <xdr:row>105</xdr:row>
          <xdr:rowOff>209550</xdr:rowOff>
        </xdr:to>
        <xdr:sp macro="" textlink="">
          <xdr:nvSpPr>
            <xdr:cNvPr id="3460" name="Drop Down 388" hidden="1">
              <a:extLst>
                <a:ext uri="{63B3BB69-23CF-44E3-9099-C40C66FF867C}">
                  <a14:compatExt spid="_x0000_s3460"/>
                </a:ext>
                <a:ext uri="{FF2B5EF4-FFF2-40B4-BE49-F238E27FC236}">
                  <a16:creationId xmlns:a16="http://schemas.microsoft.com/office/drawing/2014/main" id="{00000000-0008-0000-0400-00008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107</xdr:row>
          <xdr:rowOff>190500</xdr:rowOff>
        </xdr:from>
        <xdr:to>
          <xdr:col>3</xdr:col>
          <xdr:colOff>9525</xdr:colOff>
          <xdr:row>109</xdr:row>
          <xdr:rowOff>0</xdr:rowOff>
        </xdr:to>
        <xdr:sp macro="" textlink="">
          <xdr:nvSpPr>
            <xdr:cNvPr id="3461" name="Drop Down 389" hidden="1">
              <a:extLst>
                <a:ext uri="{63B3BB69-23CF-44E3-9099-C40C66FF867C}">
                  <a14:compatExt spid="_x0000_s3461"/>
                </a:ext>
                <a:ext uri="{FF2B5EF4-FFF2-40B4-BE49-F238E27FC236}">
                  <a16:creationId xmlns:a16="http://schemas.microsoft.com/office/drawing/2014/main" id="{00000000-0008-0000-0400-00008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110</xdr:row>
          <xdr:rowOff>190500</xdr:rowOff>
        </xdr:from>
        <xdr:to>
          <xdr:col>3</xdr:col>
          <xdr:colOff>9525</xdr:colOff>
          <xdr:row>111</xdr:row>
          <xdr:rowOff>219075</xdr:rowOff>
        </xdr:to>
        <xdr:sp macro="" textlink="">
          <xdr:nvSpPr>
            <xdr:cNvPr id="3462" name="Drop Down 390" hidden="1">
              <a:extLst>
                <a:ext uri="{63B3BB69-23CF-44E3-9099-C40C66FF867C}">
                  <a14:compatExt spid="_x0000_s3462"/>
                </a:ext>
                <a:ext uri="{FF2B5EF4-FFF2-40B4-BE49-F238E27FC236}">
                  <a16:creationId xmlns:a16="http://schemas.microsoft.com/office/drawing/2014/main" id="{00000000-0008-0000-0400-00008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113</xdr:row>
          <xdr:rowOff>142875</xdr:rowOff>
        </xdr:from>
        <xdr:to>
          <xdr:col>3</xdr:col>
          <xdr:colOff>9525</xdr:colOff>
          <xdr:row>114</xdr:row>
          <xdr:rowOff>180975</xdr:rowOff>
        </xdr:to>
        <xdr:sp macro="" textlink="">
          <xdr:nvSpPr>
            <xdr:cNvPr id="3463" name="Drop Down 391" hidden="1">
              <a:extLst>
                <a:ext uri="{63B3BB69-23CF-44E3-9099-C40C66FF867C}">
                  <a14:compatExt spid="_x0000_s3463"/>
                </a:ext>
                <a:ext uri="{FF2B5EF4-FFF2-40B4-BE49-F238E27FC236}">
                  <a16:creationId xmlns:a16="http://schemas.microsoft.com/office/drawing/2014/main" id="{00000000-0008-0000-0400-00008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116</xdr:row>
          <xdr:rowOff>171450</xdr:rowOff>
        </xdr:from>
        <xdr:to>
          <xdr:col>3</xdr:col>
          <xdr:colOff>9525</xdr:colOff>
          <xdr:row>117</xdr:row>
          <xdr:rowOff>219075</xdr:rowOff>
        </xdr:to>
        <xdr:sp macro="" textlink="">
          <xdr:nvSpPr>
            <xdr:cNvPr id="3464" name="Drop Down 392" hidden="1">
              <a:extLst>
                <a:ext uri="{63B3BB69-23CF-44E3-9099-C40C66FF867C}">
                  <a14:compatExt spid="_x0000_s3464"/>
                </a:ext>
                <a:ext uri="{FF2B5EF4-FFF2-40B4-BE49-F238E27FC236}">
                  <a16:creationId xmlns:a16="http://schemas.microsoft.com/office/drawing/2014/main" id="{00000000-0008-0000-0400-00008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119</xdr:row>
          <xdr:rowOff>180975</xdr:rowOff>
        </xdr:from>
        <xdr:to>
          <xdr:col>2</xdr:col>
          <xdr:colOff>542925</xdr:colOff>
          <xdr:row>120</xdr:row>
          <xdr:rowOff>209550</xdr:rowOff>
        </xdr:to>
        <xdr:sp macro="" textlink="">
          <xdr:nvSpPr>
            <xdr:cNvPr id="3465" name="Drop Down 393" hidden="1">
              <a:extLst>
                <a:ext uri="{63B3BB69-23CF-44E3-9099-C40C66FF867C}">
                  <a14:compatExt spid="_x0000_s3465"/>
                </a:ext>
                <a:ext uri="{FF2B5EF4-FFF2-40B4-BE49-F238E27FC236}">
                  <a16:creationId xmlns:a16="http://schemas.microsoft.com/office/drawing/2014/main" id="{00000000-0008-0000-0400-000089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122</xdr:row>
          <xdr:rowOff>161925</xdr:rowOff>
        </xdr:from>
        <xdr:to>
          <xdr:col>3</xdr:col>
          <xdr:colOff>9525</xdr:colOff>
          <xdr:row>123</xdr:row>
          <xdr:rowOff>200025</xdr:rowOff>
        </xdr:to>
        <xdr:sp macro="" textlink="">
          <xdr:nvSpPr>
            <xdr:cNvPr id="3466" name="Drop Down 394" hidden="1">
              <a:extLst>
                <a:ext uri="{63B3BB69-23CF-44E3-9099-C40C66FF867C}">
                  <a14:compatExt spid="_x0000_s3466"/>
                </a:ext>
                <a:ext uri="{FF2B5EF4-FFF2-40B4-BE49-F238E27FC236}">
                  <a16:creationId xmlns:a16="http://schemas.microsoft.com/office/drawing/2014/main" id="{00000000-0008-0000-0400-00008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125</xdr:row>
          <xdr:rowOff>152400</xdr:rowOff>
        </xdr:from>
        <xdr:to>
          <xdr:col>3</xdr:col>
          <xdr:colOff>9525</xdr:colOff>
          <xdr:row>126</xdr:row>
          <xdr:rowOff>190500</xdr:rowOff>
        </xdr:to>
        <xdr:sp macro="" textlink="">
          <xdr:nvSpPr>
            <xdr:cNvPr id="3467" name="Drop Down 395" hidden="1">
              <a:extLst>
                <a:ext uri="{63B3BB69-23CF-44E3-9099-C40C66FF867C}">
                  <a14:compatExt spid="_x0000_s3467"/>
                </a:ext>
                <a:ext uri="{FF2B5EF4-FFF2-40B4-BE49-F238E27FC236}">
                  <a16:creationId xmlns:a16="http://schemas.microsoft.com/office/drawing/2014/main" id="{00000000-0008-0000-0400-00008B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128</xdr:row>
          <xdr:rowOff>171450</xdr:rowOff>
        </xdr:from>
        <xdr:to>
          <xdr:col>2</xdr:col>
          <xdr:colOff>542925</xdr:colOff>
          <xdr:row>129</xdr:row>
          <xdr:rowOff>209550</xdr:rowOff>
        </xdr:to>
        <xdr:sp macro="" textlink="">
          <xdr:nvSpPr>
            <xdr:cNvPr id="3468" name="Drop Down 396" hidden="1">
              <a:extLst>
                <a:ext uri="{63B3BB69-23CF-44E3-9099-C40C66FF867C}">
                  <a14:compatExt spid="_x0000_s3468"/>
                </a:ext>
                <a:ext uri="{FF2B5EF4-FFF2-40B4-BE49-F238E27FC236}">
                  <a16:creationId xmlns:a16="http://schemas.microsoft.com/office/drawing/2014/main" id="{00000000-0008-0000-0400-00008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131</xdr:row>
          <xdr:rowOff>142875</xdr:rowOff>
        </xdr:from>
        <xdr:to>
          <xdr:col>3</xdr:col>
          <xdr:colOff>9525</xdr:colOff>
          <xdr:row>132</xdr:row>
          <xdr:rowOff>190500</xdr:rowOff>
        </xdr:to>
        <xdr:sp macro="" textlink="">
          <xdr:nvSpPr>
            <xdr:cNvPr id="3469" name="Drop Down 397" hidden="1">
              <a:extLst>
                <a:ext uri="{63B3BB69-23CF-44E3-9099-C40C66FF867C}">
                  <a14:compatExt spid="_x0000_s3469"/>
                </a:ext>
                <a:ext uri="{FF2B5EF4-FFF2-40B4-BE49-F238E27FC236}">
                  <a16:creationId xmlns:a16="http://schemas.microsoft.com/office/drawing/2014/main" id="{00000000-0008-0000-0400-00008D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134</xdr:row>
          <xdr:rowOff>180975</xdr:rowOff>
        </xdr:from>
        <xdr:to>
          <xdr:col>2</xdr:col>
          <xdr:colOff>533400</xdr:colOff>
          <xdr:row>135</xdr:row>
          <xdr:rowOff>209550</xdr:rowOff>
        </xdr:to>
        <xdr:sp macro="" textlink="">
          <xdr:nvSpPr>
            <xdr:cNvPr id="3470" name="Drop Down 398" hidden="1">
              <a:extLst>
                <a:ext uri="{63B3BB69-23CF-44E3-9099-C40C66FF867C}">
                  <a14:compatExt spid="_x0000_s3470"/>
                </a:ext>
                <a:ext uri="{FF2B5EF4-FFF2-40B4-BE49-F238E27FC236}">
                  <a16:creationId xmlns:a16="http://schemas.microsoft.com/office/drawing/2014/main" id="{00000000-0008-0000-0400-00008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137</xdr:row>
          <xdr:rowOff>152400</xdr:rowOff>
        </xdr:from>
        <xdr:to>
          <xdr:col>3</xdr:col>
          <xdr:colOff>9525</xdr:colOff>
          <xdr:row>138</xdr:row>
          <xdr:rowOff>190500</xdr:rowOff>
        </xdr:to>
        <xdr:sp macro="" textlink="">
          <xdr:nvSpPr>
            <xdr:cNvPr id="3471" name="Drop Down 399" hidden="1">
              <a:extLst>
                <a:ext uri="{63B3BB69-23CF-44E3-9099-C40C66FF867C}">
                  <a14:compatExt spid="_x0000_s3471"/>
                </a:ext>
                <a:ext uri="{FF2B5EF4-FFF2-40B4-BE49-F238E27FC236}">
                  <a16:creationId xmlns:a16="http://schemas.microsoft.com/office/drawing/2014/main" id="{00000000-0008-0000-0400-00008F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140</xdr:row>
          <xdr:rowOff>152400</xdr:rowOff>
        </xdr:from>
        <xdr:to>
          <xdr:col>2</xdr:col>
          <xdr:colOff>533400</xdr:colOff>
          <xdr:row>141</xdr:row>
          <xdr:rowOff>190500</xdr:rowOff>
        </xdr:to>
        <xdr:sp macro="" textlink="">
          <xdr:nvSpPr>
            <xdr:cNvPr id="3472" name="Drop Down 400" hidden="1">
              <a:extLst>
                <a:ext uri="{63B3BB69-23CF-44E3-9099-C40C66FF867C}">
                  <a14:compatExt spid="_x0000_s3472"/>
                </a:ext>
                <a:ext uri="{FF2B5EF4-FFF2-40B4-BE49-F238E27FC236}">
                  <a16:creationId xmlns:a16="http://schemas.microsoft.com/office/drawing/2014/main" id="{00000000-0008-0000-0400-00009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143</xdr:row>
          <xdr:rowOff>171450</xdr:rowOff>
        </xdr:from>
        <xdr:to>
          <xdr:col>2</xdr:col>
          <xdr:colOff>533400</xdr:colOff>
          <xdr:row>144</xdr:row>
          <xdr:rowOff>209550</xdr:rowOff>
        </xdr:to>
        <xdr:sp macro="" textlink="">
          <xdr:nvSpPr>
            <xdr:cNvPr id="3473" name="Drop Down 401" hidden="1">
              <a:extLst>
                <a:ext uri="{63B3BB69-23CF-44E3-9099-C40C66FF867C}">
                  <a14:compatExt spid="_x0000_s3473"/>
                </a:ext>
                <a:ext uri="{FF2B5EF4-FFF2-40B4-BE49-F238E27FC236}">
                  <a16:creationId xmlns:a16="http://schemas.microsoft.com/office/drawing/2014/main" id="{00000000-0008-0000-0400-000091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146</xdr:row>
          <xdr:rowOff>161925</xdr:rowOff>
        </xdr:from>
        <xdr:to>
          <xdr:col>3</xdr:col>
          <xdr:colOff>0</xdr:colOff>
          <xdr:row>147</xdr:row>
          <xdr:rowOff>200025</xdr:rowOff>
        </xdr:to>
        <xdr:sp macro="" textlink="">
          <xdr:nvSpPr>
            <xdr:cNvPr id="3474" name="Drop Down 402" hidden="1">
              <a:extLst>
                <a:ext uri="{63B3BB69-23CF-44E3-9099-C40C66FF867C}">
                  <a14:compatExt spid="_x0000_s3474"/>
                </a:ext>
                <a:ext uri="{FF2B5EF4-FFF2-40B4-BE49-F238E27FC236}">
                  <a16:creationId xmlns:a16="http://schemas.microsoft.com/office/drawing/2014/main" id="{00000000-0008-0000-0400-00009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781050</xdr:colOff>
          <xdr:row>149</xdr:row>
          <xdr:rowOff>180975</xdr:rowOff>
        </xdr:from>
        <xdr:to>
          <xdr:col>3</xdr:col>
          <xdr:colOff>9525</xdr:colOff>
          <xdr:row>150</xdr:row>
          <xdr:rowOff>219075</xdr:rowOff>
        </xdr:to>
        <xdr:sp macro="" textlink="">
          <xdr:nvSpPr>
            <xdr:cNvPr id="3475" name="Drop Down 403" hidden="1">
              <a:extLst>
                <a:ext uri="{63B3BB69-23CF-44E3-9099-C40C66FF867C}">
                  <a14:compatExt spid="_x0000_s3475"/>
                </a:ext>
                <a:ext uri="{FF2B5EF4-FFF2-40B4-BE49-F238E27FC236}">
                  <a16:creationId xmlns:a16="http://schemas.microsoft.com/office/drawing/2014/main" id="{00000000-0008-0000-0400-000093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152</xdr:row>
          <xdr:rowOff>142875</xdr:rowOff>
        </xdr:from>
        <xdr:to>
          <xdr:col>2</xdr:col>
          <xdr:colOff>542925</xdr:colOff>
          <xdr:row>153</xdr:row>
          <xdr:rowOff>180975</xdr:rowOff>
        </xdr:to>
        <xdr:sp macro="" textlink="">
          <xdr:nvSpPr>
            <xdr:cNvPr id="3476" name="Drop Down 404" hidden="1">
              <a:extLst>
                <a:ext uri="{63B3BB69-23CF-44E3-9099-C40C66FF867C}">
                  <a14:compatExt spid="_x0000_s3476"/>
                </a:ext>
                <a:ext uri="{FF2B5EF4-FFF2-40B4-BE49-F238E27FC236}">
                  <a16:creationId xmlns:a16="http://schemas.microsoft.com/office/drawing/2014/main" id="{00000000-0008-0000-0400-00009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752475</xdr:colOff>
          <xdr:row>155</xdr:row>
          <xdr:rowOff>171450</xdr:rowOff>
        </xdr:from>
        <xdr:to>
          <xdr:col>2</xdr:col>
          <xdr:colOff>533400</xdr:colOff>
          <xdr:row>156</xdr:row>
          <xdr:rowOff>209550</xdr:rowOff>
        </xdr:to>
        <xdr:sp macro="" textlink="">
          <xdr:nvSpPr>
            <xdr:cNvPr id="3477" name="Drop Down 405" hidden="1">
              <a:extLst>
                <a:ext uri="{63B3BB69-23CF-44E3-9099-C40C66FF867C}">
                  <a14:compatExt spid="_x0000_s3477"/>
                </a:ext>
                <a:ext uri="{FF2B5EF4-FFF2-40B4-BE49-F238E27FC236}">
                  <a16:creationId xmlns:a16="http://schemas.microsoft.com/office/drawing/2014/main" id="{00000000-0008-0000-0400-000095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158</xdr:row>
          <xdr:rowOff>171450</xdr:rowOff>
        </xdr:from>
        <xdr:to>
          <xdr:col>2</xdr:col>
          <xdr:colOff>533400</xdr:colOff>
          <xdr:row>159</xdr:row>
          <xdr:rowOff>200025</xdr:rowOff>
        </xdr:to>
        <xdr:sp macro="" textlink="">
          <xdr:nvSpPr>
            <xdr:cNvPr id="3478" name="Drop Down 406" hidden="1">
              <a:extLst>
                <a:ext uri="{63B3BB69-23CF-44E3-9099-C40C66FF867C}">
                  <a14:compatExt spid="_x0000_s3478"/>
                </a:ext>
                <a:ext uri="{FF2B5EF4-FFF2-40B4-BE49-F238E27FC236}">
                  <a16:creationId xmlns:a16="http://schemas.microsoft.com/office/drawing/2014/main" id="{00000000-0008-0000-0400-00009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161</xdr:row>
          <xdr:rowOff>161925</xdr:rowOff>
        </xdr:from>
        <xdr:to>
          <xdr:col>2</xdr:col>
          <xdr:colOff>542925</xdr:colOff>
          <xdr:row>162</xdr:row>
          <xdr:rowOff>200025</xdr:rowOff>
        </xdr:to>
        <xdr:sp macro="" textlink="">
          <xdr:nvSpPr>
            <xdr:cNvPr id="3479" name="Drop Down 407" hidden="1">
              <a:extLst>
                <a:ext uri="{63B3BB69-23CF-44E3-9099-C40C66FF867C}">
                  <a14:compatExt spid="_x0000_s3479"/>
                </a:ext>
                <a:ext uri="{FF2B5EF4-FFF2-40B4-BE49-F238E27FC236}">
                  <a16:creationId xmlns:a16="http://schemas.microsoft.com/office/drawing/2014/main" id="{00000000-0008-0000-0400-000097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3480" name="Drop Down 408" hidden="1">
              <a:extLst>
                <a:ext uri="{63B3BB69-23CF-44E3-9099-C40C66FF867C}">
                  <a14:compatExt spid="_x0000_s3480"/>
                </a:ext>
                <a:ext uri="{FF2B5EF4-FFF2-40B4-BE49-F238E27FC236}">
                  <a16:creationId xmlns:a16="http://schemas.microsoft.com/office/drawing/2014/main" id="{00000000-0008-0000-0400-00009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484" name="Drop Down 412" hidden="1">
              <a:extLst>
                <a:ext uri="{63B3BB69-23CF-44E3-9099-C40C66FF867C}">
                  <a14:compatExt spid="_x0000_s3484"/>
                </a:ext>
                <a:ext uri="{FF2B5EF4-FFF2-40B4-BE49-F238E27FC236}">
                  <a16:creationId xmlns:a16="http://schemas.microsoft.com/office/drawing/2014/main" id="{00000000-0008-0000-0400-00009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486" name="Drop Down 414" hidden="1">
              <a:extLst>
                <a:ext uri="{63B3BB69-23CF-44E3-9099-C40C66FF867C}">
                  <a14:compatExt spid="_x0000_s3486"/>
                </a:ext>
                <a:ext uri="{FF2B5EF4-FFF2-40B4-BE49-F238E27FC236}">
                  <a16:creationId xmlns:a16="http://schemas.microsoft.com/office/drawing/2014/main" id="{00000000-0008-0000-0400-00009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29</xdr:row>
          <xdr:rowOff>161925</xdr:rowOff>
        </xdr:from>
        <xdr:to>
          <xdr:col>2</xdr:col>
          <xdr:colOff>542925</xdr:colOff>
          <xdr:row>30</xdr:row>
          <xdr:rowOff>200025</xdr:rowOff>
        </xdr:to>
        <xdr:sp macro="" textlink="">
          <xdr:nvSpPr>
            <xdr:cNvPr id="3488" name="Drop Down 416" hidden="1">
              <a:extLst>
                <a:ext uri="{63B3BB69-23CF-44E3-9099-C40C66FF867C}">
                  <a14:compatExt spid="_x0000_s3488"/>
                </a:ext>
                <a:ext uri="{FF2B5EF4-FFF2-40B4-BE49-F238E27FC236}">
                  <a16:creationId xmlns:a16="http://schemas.microsoft.com/office/drawing/2014/main" id="{00000000-0008-0000-0400-0000A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3498" name="Drop Down 426" hidden="1">
              <a:extLst>
                <a:ext uri="{63B3BB69-23CF-44E3-9099-C40C66FF867C}">
                  <a14:compatExt spid="_x0000_s3498"/>
                </a:ext>
                <a:ext uri="{FF2B5EF4-FFF2-40B4-BE49-F238E27FC236}">
                  <a16:creationId xmlns:a16="http://schemas.microsoft.com/office/drawing/2014/main" id="{00000000-0008-0000-0400-0000A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3500" name="Drop Down 428" hidden="1">
              <a:extLst>
                <a:ext uri="{63B3BB69-23CF-44E3-9099-C40C66FF867C}">
                  <a14:compatExt spid="_x0000_s3500"/>
                </a:ext>
                <a:ext uri="{FF2B5EF4-FFF2-40B4-BE49-F238E27FC236}">
                  <a16:creationId xmlns:a16="http://schemas.microsoft.com/office/drawing/2014/main" id="{00000000-0008-0000-0400-0000A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17</xdr:row>
          <xdr:rowOff>180975</xdr:rowOff>
        </xdr:from>
        <xdr:to>
          <xdr:col>2</xdr:col>
          <xdr:colOff>542925</xdr:colOff>
          <xdr:row>18</xdr:row>
          <xdr:rowOff>219075</xdr:rowOff>
        </xdr:to>
        <xdr:sp macro="" textlink="">
          <xdr:nvSpPr>
            <xdr:cNvPr id="3502" name="Drop Down 430" hidden="1">
              <a:extLst>
                <a:ext uri="{63B3BB69-23CF-44E3-9099-C40C66FF867C}">
                  <a14:compatExt spid="_x0000_s3502"/>
                </a:ext>
                <a:ext uri="{FF2B5EF4-FFF2-40B4-BE49-F238E27FC236}">
                  <a16:creationId xmlns:a16="http://schemas.microsoft.com/office/drawing/2014/main" id="{00000000-0008-0000-0400-0000A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152400</xdr:rowOff>
        </xdr:from>
        <xdr:to>
          <xdr:col>2</xdr:col>
          <xdr:colOff>542925</xdr:colOff>
          <xdr:row>27</xdr:row>
          <xdr:rowOff>180975</xdr:rowOff>
        </xdr:to>
        <xdr:sp macro="" textlink="">
          <xdr:nvSpPr>
            <xdr:cNvPr id="3512" name="Drop Down 440" hidden="1">
              <a:extLst>
                <a:ext uri="{63B3BB69-23CF-44E3-9099-C40C66FF867C}">
                  <a14:compatExt spid="_x0000_s3512"/>
                </a:ext>
                <a:ext uri="{FF2B5EF4-FFF2-40B4-BE49-F238E27FC236}">
                  <a16:creationId xmlns:a16="http://schemas.microsoft.com/office/drawing/2014/main" id="{00000000-0008-0000-0400-0000B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3514" name="Drop Down 442" hidden="1">
              <a:extLst>
                <a:ext uri="{63B3BB69-23CF-44E3-9099-C40C66FF867C}">
                  <a14:compatExt spid="_x0000_s3514"/>
                </a:ext>
                <a:ext uri="{FF2B5EF4-FFF2-40B4-BE49-F238E27FC236}">
                  <a16:creationId xmlns:a16="http://schemas.microsoft.com/office/drawing/2014/main" id="{00000000-0008-0000-0400-0000B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26</xdr:row>
          <xdr:rowOff>161925</xdr:rowOff>
        </xdr:from>
        <xdr:to>
          <xdr:col>2</xdr:col>
          <xdr:colOff>542925</xdr:colOff>
          <xdr:row>27</xdr:row>
          <xdr:rowOff>200025</xdr:rowOff>
        </xdr:to>
        <xdr:sp macro="" textlink="">
          <xdr:nvSpPr>
            <xdr:cNvPr id="3516" name="Drop Down 444" hidden="1">
              <a:extLst>
                <a:ext uri="{63B3BB69-23CF-44E3-9099-C40C66FF867C}">
                  <a14:compatExt spid="_x0000_s3516"/>
                </a:ext>
                <a:ext uri="{FF2B5EF4-FFF2-40B4-BE49-F238E27FC236}">
                  <a16:creationId xmlns:a16="http://schemas.microsoft.com/office/drawing/2014/main" id="{00000000-0008-0000-0400-0000BC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26</xdr:row>
          <xdr:rowOff>161925</xdr:rowOff>
        </xdr:from>
        <xdr:to>
          <xdr:col>2</xdr:col>
          <xdr:colOff>542925</xdr:colOff>
          <xdr:row>27</xdr:row>
          <xdr:rowOff>200025</xdr:rowOff>
        </xdr:to>
        <xdr:sp macro="" textlink="">
          <xdr:nvSpPr>
            <xdr:cNvPr id="3518" name="Drop Down 446" hidden="1">
              <a:extLst>
                <a:ext uri="{63B3BB69-23CF-44E3-9099-C40C66FF867C}">
                  <a14:compatExt spid="_x0000_s3518"/>
                </a:ext>
                <a:ext uri="{FF2B5EF4-FFF2-40B4-BE49-F238E27FC236}">
                  <a16:creationId xmlns:a16="http://schemas.microsoft.com/office/drawing/2014/main" id="{00000000-0008-0000-0400-0000BE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161925</xdr:rowOff>
        </xdr:from>
        <xdr:to>
          <xdr:col>2</xdr:col>
          <xdr:colOff>542925</xdr:colOff>
          <xdr:row>24</xdr:row>
          <xdr:rowOff>209550</xdr:rowOff>
        </xdr:to>
        <xdr:sp macro="" textlink="">
          <xdr:nvSpPr>
            <xdr:cNvPr id="3520" name="Drop Down 448" hidden="1">
              <a:extLst>
                <a:ext uri="{63B3BB69-23CF-44E3-9099-C40C66FF867C}">
                  <a14:compatExt spid="_x0000_s3520"/>
                </a:ext>
                <a:ext uri="{FF2B5EF4-FFF2-40B4-BE49-F238E27FC236}">
                  <a16:creationId xmlns:a16="http://schemas.microsoft.com/office/drawing/2014/main" id="{00000000-0008-0000-0400-0000C0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3522" name="Drop Down 450" hidden="1">
              <a:extLst>
                <a:ext uri="{63B3BB69-23CF-44E3-9099-C40C66FF867C}">
                  <a14:compatExt spid="_x0000_s3522"/>
                </a:ext>
                <a:ext uri="{FF2B5EF4-FFF2-40B4-BE49-F238E27FC236}">
                  <a16:creationId xmlns:a16="http://schemas.microsoft.com/office/drawing/2014/main" id="{00000000-0008-0000-0400-0000C2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152400</xdr:rowOff>
        </xdr:from>
        <xdr:to>
          <xdr:col>2</xdr:col>
          <xdr:colOff>542925</xdr:colOff>
          <xdr:row>24</xdr:row>
          <xdr:rowOff>190500</xdr:rowOff>
        </xdr:to>
        <xdr:sp macro="" textlink="">
          <xdr:nvSpPr>
            <xdr:cNvPr id="3524" name="Drop Down 452" hidden="1">
              <a:extLst>
                <a:ext uri="{63B3BB69-23CF-44E3-9099-C40C66FF867C}">
                  <a14:compatExt spid="_x0000_s3524"/>
                </a:ext>
                <a:ext uri="{FF2B5EF4-FFF2-40B4-BE49-F238E27FC236}">
                  <a16:creationId xmlns:a16="http://schemas.microsoft.com/office/drawing/2014/main" id="{00000000-0008-0000-0400-0000C4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3526" name="Drop Down 454" hidden="1">
              <a:extLst>
                <a:ext uri="{63B3BB69-23CF-44E3-9099-C40C66FF867C}">
                  <a14:compatExt spid="_x0000_s3526"/>
                </a:ext>
                <a:ext uri="{FF2B5EF4-FFF2-40B4-BE49-F238E27FC236}">
                  <a16:creationId xmlns:a16="http://schemas.microsoft.com/office/drawing/2014/main" id="{00000000-0008-0000-0400-0000C6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23</xdr:row>
          <xdr:rowOff>161925</xdr:rowOff>
        </xdr:from>
        <xdr:to>
          <xdr:col>2</xdr:col>
          <xdr:colOff>542925</xdr:colOff>
          <xdr:row>24</xdr:row>
          <xdr:rowOff>209550</xdr:rowOff>
        </xdr:to>
        <xdr:sp macro="" textlink="">
          <xdr:nvSpPr>
            <xdr:cNvPr id="3528" name="Drop Down 456" hidden="1">
              <a:extLst>
                <a:ext uri="{63B3BB69-23CF-44E3-9099-C40C66FF867C}">
                  <a14:compatExt spid="_x0000_s3528"/>
                </a:ext>
                <a:ext uri="{FF2B5EF4-FFF2-40B4-BE49-F238E27FC236}">
                  <a16:creationId xmlns:a16="http://schemas.microsoft.com/office/drawing/2014/main" id="{00000000-0008-0000-0400-0000C8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23</xdr:row>
          <xdr:rowOff>161925</xdr:rowOff>
        </xdr:from>
        <xdr:to>
          <xdr:col>2</xdr:col>
          <xdr:colOff>542925</xdr:colOff>
          <xdr:row>24</xdr:row>
          <xdr:rowOff>209550</xdr:rowOff>
        </xdr:to>
        <xdr:sp macro="" textlink="">
          <xdr:nvSpPr>
            <xdr:cNvPr id="3530" name="Drop Down 458" hidden="1">
              <a:extLst>
                <a:ext uri="{63B3BB69-23CF-44E3-9099-C40C66FF867C}">
                  <a14:compatExt spid="_x0000_s3530"/>
                </a:ext>
                <a:ext uri="{FF2B5EF4-FFF2-40B4-BE49-F238E27FC236}">
                  <a16:creationId xmlns:a16="http://schemas.microsoft.com/office/drawing/2014/main" id="{00000000-0008-0000-0400-0000CA0D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591" name="Drop Down 519" hidden="1">
              <a:extLst>
                <a:ext uri="{63B3BB69-23CF-44E3-9099-C40C66FF867C}">
                  <a14:compatExt spid="_x0000_s3591"/>
                </a:ext>
                <a:ext uri="{FF2B5EF4-FFF2-40B4-BE49-F238E27FC236}">
                  <a16:creationId xmlns:a16="http://schemas.microsoft.com/office/drawing/2014/main" id="{00000000-0008-0000-0400-000007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593" name="Drop Down 521" hidden="1">
              <a:extLst>
                <a:ext uri="{63B3BB69-23CF-44E3-9099-C40C66FF867C}">
                  <a14:compatExt spid="_x0000_s3593"/>
                </a:ext>
                <a:ext uri="{FF2B5EF4-FFF2-40B4-BE49-F238E27FC236}">
                  <a16:creationId xmlns:a16="http://schemas.microsoft.com/office/drawing/2014/main" id="{00000000-0008-0000-0400-000009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762000</xdr:colOff>
          <xdr:row>20</xdr:row>
          <xdr:rowOff>171450</xdr:rowOff>
        </xdr:from>
        <xdr:to>
          <xdr:col>2</xdr:col>
          <xdr:colOff>542925</xdr:colOff>
          <xdr:row>21</xdr:row>
          <xdr:rowOff>219075</xdr:rowOff>
        </xdr:to>
        <xdr:sp macro="" textlink="">
          <xdr:nvSpPr>
            <xdr:cNvPr id="3595" name="Drop Down 523" hidden="1">
              <a:extLst>
                <a:ext uri="{63B3BB69-23CF-44E3-9099-C40C66FF867C}">
                  <a14:compatExt spid="_x0000_s3595"/>
                </a:ext>
                <a:ext uri="{FF2B5EF4-FFF2-40B4-BE49-F238E27FC236}">
                  <a16:creationId xmlns:a16="http://schemas.microsoft.com/office/drawing/2014/main" id="{00000000-0008-0000-0400-00000B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19</xdr:row>
          <xdr:rowOff>0</xdr:rowOff>
        </xdr:from>
        <xdr:to>
          <xdr:col>2</xdr:col>
          <xdr:colOff>533400</xdr:colOff>
          <xdr:row>20</xdr:row>
          <xdr:rowOff>19050</xdr:rowOff>
        </xdr:to>
        <xdr:sp macro="" textlink="">
          <xdr:nvSpPr>
            <xdr:cNvPr id="3596" name="Drop Down 524" hidden="1">
              <a:extLst>
                <a:ext uri="{63B3BB69-23CF-44E3-9099-C40C66FF867C}">
                  <a14:compatExt spid="_x0000_s3596"/>
                </a:ext>
                <a:ext uri="{FF2B5EF4-FFF2-40B4-BE49-F238E27FC236}">
                  <a16:creationId xmlns:a16="http://schemas.microsoft.com/office/drawing/2014/main" id="{00000000-0008-0000-0400-00000C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13</xdr:row>
          <xdr:rowOff>19050</xdr:rowOff>
        </xdr:from>
        <xdr:to>
          <xdr:col>2</xdr:col>
          <xdr:colOff>533400</xdr:colOff>
          <xdr:row>14</xdr:row>
          <xdr:rowOff>28575</xdr:rowOff>
        </xdr:to>
        <xdr:sp macro="" textlink="">
          <xdr:nvSpPr>
            <xdr:cNvPr id="3651" name="Drop Down 579" hidden="1">
              <a:extLst>
                <a:ext uri="{63B3BB69-23CF-44E3-9099-C40C66FF867C}">
                  <a14:compatExt spid="_x0000_s3651"/>
                </a:ext>
                <a:ext uri="{FF2B5EF4-FFF2-40B4-BE49-F238E27FC236}">
                  <a16:creationId xmlns:a16="http://schemas.microsoft.com/office/drawing/2014/main" id="{00000000-0008-0000-0400-000043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16</xdr:row>
          <xdr:rowOff>28575</xdr:rowOff>
        </xdr:from>
        <xdr:to>
          <xdr:col>2</xdr:col>
          <xdr:colOff>533400</xdr:colOff>
          <xdr:row>17</xdr:row>
          <xdr:rowOff>38100</xdr:rowOff>
        </xdr:to>
        <xdr:sp macro="" textlink="">
          <xdr:nvSpPr>
            <xdr:cNvPr id="3652" name="Drop Down 580" hidden="1">
              <a:extLst>
                <a:ext uri="{63B3BB69-23CF-44E3-9099-C40C66FF867C}">
                  <a14:compatExt spid="_x0000_s3652"/>
                </a:ext>
                <a:ext uri="{FF2B5EF4-FFF2-40B4-BE49-F238E27FC236}">
                  <a16:creationId xmlns:a16="http://schemas.microsoft.com/office/drawing/2014/main" id="{00000000-0008-0000-0400-000044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22</xdr:row>
          <xdr:rowOff>9525</xdr:rowOff>
        </xdr:from>
        <xdr:to>
          <xdr:col>2</xdr:col>
          <xdr:colOff>523875</xdr:colOff>
          <xdr:row>23</xdr:row>
          <xdr:rowOff>9525</xdr:rowOff>
        </xdr:to>
        <xdr:sp macro="" textlink="">
          <xdr:nvSpPr>
            <xdr:cNvPr id="3653" name="Drop Down 581" hidden="1">
              <a:extLst>
                <a:ext uri="{63B3BB69-23CF-44E3-9099-C40C66FF867C}">
                  <a14:compatExt spid="_x0000_s3653"/>
                </a:ext>
                <a:ext uri="{FF2B5EF4-FFF2-40B4-BE49-F238E27FC236}">
                  <a16:creationId xmlns:a16="http://schemas.microsoft.com/office/drawing/2014/main" id="{00000000-0008-0000-0400-000045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25</xdr:row>
          <xdr:rowOff>0</xdr:rowOff>
        </xdr:from>
        <xdr:to>
          <xdr:col>2</xdr:col>
          <xdr:colOff>542925</xdr:colOff>
          <xdr:row>26</xdr:row>
          <xdr:rowOff>9525</xdr:rowOff>
        </xdr:to>
        <xdr:sp macro="" textlink="">
          <xdr:nvSpPr>
            <xdr:cNvPr id="3654" name="Drop Down 582" hidden="1">
              <a:extLst>
                <a:ext uri="{63B3BB69-23CF-44E3-9099-C40C66FF867C}">
                  <a14:compatExt spid="_x0000_s3654"/>
                </a:ext>
                <a:ext uri="{FF2B5EF4-FFF2-40B4-BE49-F238E27FC236}">
                  <a16:creationId xmlns:a16="http://schemas.microsoft.com/office/drawing/2014/main" id="{00000000-0008-0000-0400-000046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28</xdr:row>
          <xdr:rowOff>0</xdr:rowOff>
        </xdr:from>
        <xdr:to>
          <xdr:col>2</xdr:col>
          <xdr:colOff>533400</xdr:colOff>
          <xdr:row>29</xdr:row>
          <xdr:rowOff>9525</xdr:rowOff>
        </xdr:to>
        <xdr:sp macro="" textlink="">
          <xdr:nvSpPr>
            <xdr:cNvPr id="3655" name="Drop Down 583" hidden="1">
              <a:extLst>
                <a:ext uri="{63B3BB69-23CF-44E3-9099-C40C66FF867C}">
                  <a14:compatExt spid="_x0000_s3655"/>
                </a:ext>
                <a:ext uri="{FF2B5EF4-FFF2-40B4-BE49-F238E27FC236}">
                  <a16:creationId xmlns:a16="http://schemas.microsoft.com/office/drawing/2014/main" id="{00000000-0008-0000-0400-000047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31</xdr:row>
          <xdr:rowOff>0</xdr:rowOff>
        </xdr:from>
        <xdr:to>
          <xdr:col>2</xdr:col>
          <xdr:colOff>533400</xdr:colOff>
          <xdr:row>32</xdr:row>
          <xdr:rowOff>9525</xdr:rowOff>
        </xdr:to>
        <xdr:sp macro="" textlink="">
          <xdr:nvSpPr>
            <xdr:cNvPr id="3656" name="Drop Down 584" hidden="1">
              <a:extLst>
                <a:ext uri="{63B3BB69-23CF-44E3-9099-C40C66FF867C}">
                  <a14:compatExt spid="_x0000_s3656"/>
                </a:ext>
                <a:ext uri="{FF2B5EF4-FFF2-40B4-BE49-F238E27FC236}">
                  <a16:creationId xmlns:a16="http://schemas.microsoft.com/office/drawing/2014/main" id="{00000000-0008-0000-0400-000048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34</xdr:row>
          <xdr:rowOff>9525</xdr:rowOff>
        </xdr:from>
        <xdr:to>
          <xdr:col>2</xdr:col>
          <xdr:colOff>523875</xdr:colOff>
          <xdr:row>35</xdr:row>
          <xdr:rowOff>9525</xdr:rowOff>
        </xdr:to>
        <xdr:sp macro="" textlink="">
          <xdr:nvSpPr>
            <xdr:cNvPr id="3657" name="Drop Down 585" hidden="1">
              <a:extLst>
                <a:ext uri="{63B3BB69-23CF-44E3-9099-C40C66FF867C}">
                  <a14:compatExt spid="_x0000_s3657"/>
                </a:ext>
                <a:ext uri="{FF2B5EF4-FFF2-40B4-BE49-F238E27FC236}">
                  <a16:creationId xmlns:a16="http://schemas.microsoft.com/office/drawing/2014/main" id="{00000000-0008-0000-0400-000049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37</xdr:row>
          <xdr:rowOff>19050</xdr:rowOff>
        </xdr:from>
        <xdr:to>
          <xdr:col>2</xdr:col>
          <xdr:colOff>523875</xdr:colOff>
          <xdr:row>38</xdr:row>
          <xdr:rowOff>28575</xdr:rowOff>
        </xdr:to>
        <xdr:sp macro="" textlink="">
          <xdr:nvSpPr>
            <xdr:cNvPr id="3658" name="Drop Down 586" hidden="1">
              <a:extLst>
                <a:ext uri="{63B3BB69-23CF-44E3-9099-C40C66FF867C}">
                  <a14:compatExt spid="_x0000_s3658"/>
                </a:ext>
                <a:ext uri="{FF2B5EF4-FFF2-40B4-BE49-F238E27FC236}">
                  <a16:creationId xmlns:a16="http://schemas.microsoft.com/office/drawing/2014/main" id="{00000000-0008-0000-0400-00004A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40</xdr:row>
          <xdr:rowOff>28575</xdr:rowOff>
        </xdr:from>
        <xdr:to>
          <xdr:col>2</xdr:col>
          <xdr:colOff>533400</xdr:colOff>
          <xdr:row>41</xdr:row>
          <xdr:rowOff>38100</xdr:rowOff>
        </xdr:to>
        <xdr:sp macro="" textlink="">
          <xdr:nvSpPr>
            <xdr:cNvPr id="3659" name="Drop Down 587" hidden="1">
              <a:extLst>
                <a:ext uri="{63B3BB69-23CF-44E3-9099-C40C66FF867C}">
                  <a14:compatExt spid="_x0000_s3659"/>
                </a:ext>
                <a:ext uri="{FF2B5EF4-FFF2-40B4-BE49-F238E27FC236}">
                  <a16:creationId xmlns:a16="http://schemas.microsoft.com/office/drawing/2014/main" id="{00000000-0008-0000-0400-00004B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42</xdr:row>
          <xdr:rowOff>219075</xdr:rowOff>
        </xdr:from>
        <xdr:to>
          <xdr:col>2</xdr:col>
          <xdr:colOff>533400</xdr:colOff>
          <xdr:row>44</xdr:row>
          <xdr:rowOff>0</xdr:rowOff>
        </xdr:to>
        <xdr:sp macro="" textlink="">
          <xdr:nvSpPr>
            <xdr:cNvPr id="3660" name="Drop Down 588" hidden="1">
              <a:extLst>
                <a:ext uri="{63B3BB69-23CF-44E3-9099-C40C66FF867C}">
                  <a14:compatExt spid="_x0000_s3660"/>
                </a:ext>
                <a:ext uri="{FF2B5EF4-FFF2-40B4-BE49-F238E27FC236}">
                  <a16:creationId xmlns:a16="http://schemas.microsoft.com/office/drawing/2014/main" id="{00000000-0008-0000-0400-00004C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46</xdr:row>
          <xdr:rowOff>19050</xdr:rowOff>
        </xdr:from>
        <xdr:to>
          <xdr:col>2</xdr:col>
          <xdr:colOff>533400</xdr:colOff>
          <xdr:row>47</xdr:row>
          <xdr:rowOff>19050</xdr:rowOff>
        </xdr:to>
        <xdr:sp macro="" textlink="">
          <xdr:nvSpPr>
            <xdr:cNvPr id="3661" name="Drop Down 589" hidden="1">
              <a:extLst>
                <a:ext uri="{63B3BB69-23CF-44E3-9099-C40C66FF867C}">
                  <a14:compatExt spid="_x0000_s3661"/>
                </a:ext>
                <a:ext uri="{FF2B5EF4-FFF2-40B4-BE49-F238E27FC236}">
                  <a16:creationId xmlns:a16="http://schemas.microsoft.com/office/drawing/2014/main" id="{00000000-0008-0000-0400-00004D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1114425</xdr:colOff>
          <xdr:row>49</xdr:row>
          <xdr:rowOff>9525</xdr:rowOff>
        </xdr:from>
        <xdr:to>
          <xdr:col>2</xdr:col>
          <xdr:colOff>504825</xdr:colOff>
          <xdr:row>50</xdr:row>
          <xdr:rowOff>19050</xdr:rowOff>
        </xdr:to>
        <xdr:sp macro="" textlink="">
          <xdr:nvSpPr>
            <xdr:cNvPr id="3662" name="Drop Down 590" hidden="1">
              <a:extLst>
                <a:ext uri="{63B3BB69-23CF-44E3-9099-C40C66FF867C}">
                  <a14:compatExt spid="_x0000_s3662"/>
                </a:ext>
                <a:ext uri="{FF2B5EF4-FFF2-40B4-BE49-F238E27FC236}">
                  <a16:creationId xmlns:a16="http://schemas.microsoft.com/office/drawing/2014/main" id="{00000000-0008-0000-0400-00004E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52</xdr:row>
          <xdr:rowOff>9525</xdr:rowOff>
        </xdr:from>
        <xdr:to>
          <xdr:col>3</xdr:col>
          <xdr:colOff>9525</xdr:colOff>
          <xdr:row>53</xdr:row>
          <xdr:rowOff>19050</xdr:rowOff>
        </xdr:to>
        <xdr:sp macro="" textlink="">
          <xdr:nvSpPr>
            <xdr:cNvPr id="3663" name="Drop Down 591" hidden="1">
              <a:extLst>
                <a:ext uri="{63B3BB69-23CF-44E3-9099-C40C66FF867C}">
                  <a14:compatExt spid="_x0000_s3663"/>
                </a:ext>
                <a:ext uri="{FF2B5EF4-FFF2-40B4-BE49-F238E27FC236}">
                  <a16:creationId xmlns:a16="http://schemas.microsoft.com/office/drawing/2014/main" id="{00000000-0008-0000-0400-00004F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55</xdr:row>
          <xdr:rowOff>28575</xdr:rowOff>
        </xdr:from>
        <xdr:to>
          <xdr:col>2</xdr:col>
          <xdr:colOff>523875</xdr:colOff>
          <xdr:row>56</xdr:row>
          <xdr:rowOff>38100</xdr:rowOff>
        </xdr:to>
        <xdr:sp macro="" textlink="">
          <xdr:nvSpPr>
            <xdr:cNvPr id="3664" name="Drop Down 592" hidden="1">
              <a:extLst>
                <a:ext uri="{63B3BB69-23CF-44E3-9099-C40C66FF867C}">
                  <a14:compatExt spid="_x0000_s3664"/>
                </a:ext>
                <a:ext uri="{FF2B5EF4-FFF2-40B4-BE49-F238E27FC236}">
                  <a16:creationId xmlns:a16="http://schemas.microsoft.com/office/drawing/2014/main" id="{00000000-0008-0000-0400-000050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58</xdr:row>
          <xdr:rowOff>19050</xdr:rowOff>
        </xdr:from>
        <xdr:to>
          <xdr:col>2</xdr:col>
          <xdr:colOff>533400</xdr:colOff>
          <xdr:row>59</xdr:row>
          <xdr:rowOff>19050</xdr:rowOff>
        </xdr:to>
        <xdr:sp macro="" textlink="">
          <xdr:nvSpPr>
            <xdr:cNvPr id="3665" name="Drop Down 593" hidden="1">
              <a:extLst>
                <a:ext uri="{63B3BB69-23CF-44E3-9099-C40C66FF867C}">
                  <a14:compatExt spid="_x0000_s3665"/>
                </a:ext>
                <a:ext uri="{FF2B5EF4-FFF2-40B4-BE49-F238E27FC236}">
                  <a16:creationId xmlns:a16="http://schemas.microsoft.com/office/drawing/2014/main" id="{00000000-0008-0000-0400-000051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61</xdr:row>
          <xdr:rowOff>28575</xdr:rowOff>
        </xdr:from>
        <xdr:to>
          <xdr:col>2</xdr:col>
          <xdr:colOff>533400</xdr:colOff>
          <xdr:row>62</xdr:row>
          <xdr:rowOff>38100</xdr:rowOff>
        </xdr:to>
        <xdr:sp macro="" textlink="">
          <xdr:nvSpPr>
            <xdr:cNvPr id="3666" name="Drop Down 594" hidden="1">
              <a:extLst>
                <a:ext uri="{63B3BB69-23CF-44E3-9099-C40C66FF867C}">
                  <a14:compatExt spid="_x0000_s3666"/>
                </a:ext>
                <a:ext uri="{FF2B5EF4-FFF2-40B4-BE49-F238E27FC236}">
                  <a16:creationId xmlns:a16="http://schemas.microsoft.com/office/drawing/2014/main" id="{00000000-0008-0000-0400-000052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1123950</xdr:colOff>
          <xdr:row>64</xdr:row>
          <xdr:rowOff>19050</xdr:rowOff>
        </xdr:from>
        <xdr:to>
          <xdr:col>2</xdr:col>
          <xdr:colOff>514350</xdr:colOff>
          <xdr:row>65</xdr:row>
          <xdr:rowOff>28575</xdr:rowOff>
        </xdr:to>
        <xdr:sp macro="" textlink="">
          <xdr:nvSpPr>
            <xdr:cNvPr id="3667" name="Drop Down 595" hidden="1">
              <a:extLst>
                <a:ext uri="{63B3BB69-23CF-44E3-9099-C40C66FF867C}">
                  <a14:compatExt spid="_x0000_s3667"/>
                </a:ext>
                <a:ext uri="{FF2B5EF4-FFF2-40B4-BE49-F238E27FC236}">
                  <a16:creationId xmlns:a16="http://schemas.microsoft.com/office/drawing/2014/main" id="{00000000-0008-0000-0400-000053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67</xdr:row>
          <xdr:rowOff>0</xdr:rowOff>
        </xdr:from>
        <xdr:to>
          <xdr:col>2</xdr:col>
          <xdr:colOff>533400</xdr:colOff>
          <xdr:row>68</xdr:row>
          <xdr:rowOff>9525</xdr:rowOff>
        </xdr:to>
        <xdr:sp macro="" textlink="">
          <xdr:nvSpPr>
            <xdr:cNvPr id="3668" name="Drop Down 596" hidden="1">
              <a:extLst>
                <a:ext uri="{63B3BB69-23CF-44E3-9099-C40C66FF867C}">
                  <a14:compatExt spid="_x0000_s3668"/>
                </a:ext>
                <a:ext uri="{FF2B5EF4-FFF2-40B4-BE49-F238E27FC236}">
                  <a16:creationId xmlns:a16="http://schemas.microsoft.com/office/drawing/2014/main" id="{00000000-0008-0000-0400-000054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69</xdr:row>
          <xdr:rowOff>209550</xdr:rowOff>
        </xdr:from>
        <xdr:to>
          <xdr:col>2</xdr:col>
          <xdr:colOff>533400</xdr:colOff>
          <xdr:row>70</xdr:row>
          <xdr:rowOff>209550</xdr:rowOff>
        </xdr:to>
        <xdr:sp macro="" textlink="">
          <xdr:nvSpPr>
            <xdr:cNvPr id="3669" name="Drop Down 597" hidden="1">
              <a:extLst>
                <a:ext uri="{63B3BB69-23CF-44E3-9099-C40C66FF867C}">
                  <a14:compatExt spid="_x0000_s3669"/>
                </a:ext>
                <a:ext uri="{FF2B5EF4-FFF2-40B4-BE49-F238E27FC236}">
                  <a16:creationId xmlns:a16="http://schemas.microsoft.com/office/drawing/2014/main" id="{00000000-0008-0000-0400-000055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73</xdr:row>
          <xdr:rowOff>9525</xdr:rowOff>
        </xdr:from>
        <xdr:to>
          <xdr:col>2</xdr:col>
          <xdr:colOff>533400</xdr:colOff>
          <xdr:row>74</xdr:row>
          <xdr:rowOff>19050</xdr:rowOff>
        </xdr:to>
        <xdr:sp macro="" textlink="">
          <xdr:nvSpPr>
            <xdr:cNvPr id="3670" name="Drop Down 598" hidden="1">
              <a:extLst>
                <a:ext uri="{63B3BB69-23CF-44E3-9099-C40C66FF867C}">
                  <a14:compatExt spid="_x0000_s3670"/>
                </a:ext>
                <a:ext uri="{FF2B5EF4-FFF2-40B4-BE49-F238E27FC236}">
                  <a16:creationId xmlns:a16="http://schemas.microsoft.com/office/drawing/2014/main" id="{00000000-0008-0000-0400-000056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76</xdr:row>
          <xdr:rowOff>9525</xdr:rowOff>
        </xdr:from>
        <xdr:to>
          <xdr:col>2</xdr:col>
          <xdr:colOff>523875</xdr:colOff>
          <xdr:row>77</xdr:row>
          <xdr:rowOff>19050</xdr:rowOff>
        </xdr:to>
        <xdr:sp macro="" textlink="">
          <xdr:nvSpPr>
            <xdr:cNvPr id="3671" name="Drop Down 599" hidden="1">
              <a:extLst>
                <a:ext uri="{63B3BB69-23CF-44E3-9099-C40C66FF867C}">
                  <a14:compatExt spid="_x0000_s3671"/>
                </a:ext>
                <a:ext uri="{FF2B5EF4-FFF2-40B4-BE49-F238E27FC236}">
                  <a16:creationId xmlns:a16="http://schemas.microsoft.com/office/drawing/2014/main" id="{00000000-0008-0000-0400-000057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79</xdr:row>
          <xdr:rowOff>9525</xdr:rowOff>
        </xdr:from>
        <xdr:to>
          <xdr:col>2</xdr:col>
          <xdr:colOff>542925</xdr:colOff>
          <xdr:row>80</xdr:row>
          <xdr:rowOff>19050</xdr:rowOff>
        </xdr:to>
        <xdr:sp macro="" textlink="">
          <xdr:nvSpPr>
            <xdr:cNvPr id="3673" name="Drop Down 601" hidden="1">
              <a:extLst>
                <a:ext uri="{63B3BB69-23CF-44E3-9099-C40C66FF867C}">
                  <a14:compatExt spid="_x0000_s3673"/>
                </a:ext>
                <a:ext uri="{FF2B5EF4-FFF2-40B4-BE49-F238E27FC236}">
                  <a16:creationId xmlns:a16="http://schemas.microsoft.com/office/drawing/2014/main" id="{00000000-0008-0000-0400-000059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82</xdr:row>
          <xdr:rowOff>19050</xdr:rowOff>
        </xdr:from>
        <xdr:to>
          <xdr:col>2</xdr:col>
          <xdr:colOff>533400</xdr:colOff>
          <xdr:row>83</xdr:row>
          <xdr:rowOff>19050</xdr:rowOff>
        </xdr:to>
        <xdr:sp macro="" textlink="">
          <xdr:nvSpPr>
            <xdr:cNvPr id="3674" name="Drop Down 602" hidden="1">
              <a:extLst>
                <a:ext uri="{63B3BB69-23CF-44E3-9099-C40C66FF867C}">
                  <a14:compatExt spid="_x0000_s3674"/>
                </a:ext>
                <a:ext uri="{FF2B5EF4-FFF2-40B4-BE49-F238E27FC236}">
                  <a16:creationId xmlns:a16="http://schemas.microsoft.com/office/drawing/2014/main" id="{00000000-0008-0000-0400-00005A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85</xdr:row>
          <xdr:rowOff>0</xdr:rowOff>
        </xdr:from>
        <xdr:to>
          <xdr:col>2</xdr:col>
          <xdr:colOff>533400</xdr:colOff>
          <xdr:row>86</xdr:row>
          <xdr:rowOff>9525</xdr:rowOff>
        </xdr:to>
        <xdr:sp macro="" textlink="">
          <xdr:nvSpPr>
            <xdr:cNvPr id="3675" name="Drop Down 603" hidden="1">
              <a:extLst>
                <a:ext uri="{63B3BB69-23CF-44E3-9099-C40C66FF867C}">
                  <a14:compatExt spid="_x0000_s3675"/>
                </a:ext>
                <a:ext uri="{FF2B5EF4-FFF2-40B4-BE49-F238E27FC236}">
                  <a16:creationId xmlns:a16="http://schemas.microsoft.com/office/drawing/2014/main" id="{00000000-0008-0000-0400-00005B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88</xdr:row>
          <xdr:rowOff>28575</xdr:rowOff>
        </xdr:from>
        <xdr:to>
          <xdr:col>2</xdr:col>
          <xdr:colOff>542925</xdr:colOff>
          <xdr:row>89</xdr:row>
          <xdr:rowOff>38100</xdr:rowOff>
        </xdr:to>
        <xdr:sp macro="" textlink="">
          <xdr:nvSpPr>
            <xdr:cNvPr id="3676" name="Drop Down 604" hidden="1">
              <a:extLst>
                <a:ext uri="{63B3BB69-23CF-44E3-9099-C40C66FF867C}">
                  <a14:compatExt spid="_x0000_s3676"/>
                </a:ext>
                <a:ext uri="{FF2B5EF4-FFF2-40B4-BE49-F238E27FC236}">
                  <a16:creationId xmlns:a16="http://schemas.microsoft.com/office/drawing/2014/main" id="{00000000-0008-0000-0400-00005C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91</xdr:row>
          <xdr:rowOff>9525</xdr:rowOff>
        </xdr:from>
        <xdr:to>
          <xdr:col>2</xdr:col>
          <xdr:colOff>533400</xdr:colOff>
          <xdr:row>92</xdr:row>
          <xdr:rowOff>9525</xdr:rowOff>
        </xdr:to>
        <xdr:sp macro="" textlink="">
          <xdr:nvSpPr>
            <xdr:cNvPr id="3677" name="Drop Down 605" hidden="1">
              <a:extLst>
                <a:ext uri="{63B3BB69-23CF-44E3-9099-C40C66FF867C}">
                  <a14:compatExt spid="_x0000_s3677"/>
                </a:ext>
                <a:ext uri="{FF2B5EF4-FFF2-40B4-BE49-F238E27FC236}">
                  <a16:creationId xmlns:a16="http://schemas.microsoft.com/office/drawing/2014/main" id="{00000000-0008-0000-0400-00005D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94</xdr:row>
          <xdr:rowOff>9525</xdr:rowOff>
        </xdr:from>
        <xdr:to>
          <xdr:col>2</xdr:col>
          <xdr:colOff>542925</xdr:colOff>
          <xdr:row>95</xdr:row>
          <xdr:rowOff>9525</xdr:rowOff>
        </xdr:to>
        <xdr:sp macro="" textlink="">
          <xdr:nvSpPr>
            <xdr:cNvPr id="3678" name="Drop Down 606" hidden="1">
              <a:extLst>
                <a:ext uri="{63B3BB69-23CF-44E3-9099-C40C66FF867C}">
                  <a14:compatExt spid="_x0000_s3678"/>
                </a:ext>
                <a:ext uri="{FF2B5EF4-FFF2-40B4-BE49-F238E27FC236}">
                  <a16:creationId xmlns:a16="http://schemas.microsoft.com/office/drawing/2014/main" id="{00000000-0008-0000-0400-00005E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97</xdr:row>
          <xdr:rowOff>9525</xdr:rowOff>
        </xdr:from>
        <xdr:to>
          <xdr:col>3</xdr:col>
          <xdr:colOff>9525</xdr:colOff>
          <xdr:row>98</xdr:row>
          <xdr:rowOff>19050</xdr:rowOff>
        </xdr:to>
        <xdr:sp macro="" textlink="">
          <xdr:nvSpPr>
            <xdr:cNvPr id="3679" name="Drop Down 607" hidden="1">
              <a:extLst>
                <a:ext uri="{63B3BB69-23CF-44E3-9099-C40C66FF867C}">
                  <a14:compatExt spid="_x0000_s3679"/>
                </a:ext>
                <a:ext uri="{FF2B5EF4-FFF2-40B4-BE49-F238E27FC236}">
                  <a16:creationId xmlns:a16="http://schemas.microsoft.com/office/drawing/2014/main" id="{00000000-0008-0000-0400-00005F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100</xdr:row>
          <xdr:rowOff>9525</xdr:rowOff>
        </xdr:from>
        <xdr:to>
          <xdr:col>3</xdr:col>
          <xdr:colOff>9525</xdr:colOff>
          <xdr:row>101</xdr:row>
          <xdr:rowOff>19050</xdr:rowOff>
        </xdr:to>
        <xdr:sp macro="" textlink="">
          <xdr:nvSpPr>
            <xdr:cNvPr id="3680" name="Drop Down 608" hidden="1">
              <a:extLst>
                <a:ext uri="{63B3BB69-23CF-44E3-9099-C40C66FF867C}">
                  <a14:compatExt spid="_x0000_s3680"/>
                </a:ext>
                <a:ext uri="{FF2B5EF4-FFF2-40B4-BE49-F238E27FC236}">
                  <a16:creationId xmlns:a16="http://schemas.microsoft.com/office/drawing/2014/main" id="{00000000-0008-0000-0400-000060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102</xdr:row>
          <xdr:rowOff>219075</xdr:rowOff>
        </xdr:from>
        <xdr:to>
          <xdr:col>2</xdr:col>
          <xdr:colOff>542925</xdr:colOff>
          <xdr:row>104</xdr:row>
          <xdr:rowOff>0</xdr:rowOff>
        </xdr:to>
        <xdr:sp macro="" textlink="">
          <xdr:nvSpPr>
            <xdr:cNvPr id="3681" name="Drop Down 609" hidden="1">
              <a:extLst>
                <a:ext uri="{63B3BB69-23CF-44E3-9099-C40C66FF867C}">
                  <a14:compatExt spid="_x0000_s3681"/>
                </a:ext>
                <a:ext uri="{FF2B5EF4-FFF2-40B4-BE49-F238E27FC236}">
                  <a16:creationId xmlns:a16="http://schemas.microsoft.com/office/drawing/2014/main" id="{00000000-0008-0000-0400-000061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106</xdr:row>
          <xdr:rowOff>28575</xdr:rowOff>
        </xdr:from>
        <xdr:to>
          <xdr:col>2</xdr:col>
          <xdr:colOff>542925</xdr:colOff>
          <xdr:row>107</xdr:row>
          <xdr:rowOff>28575</xdr:rowOff>
        </xdr:to>
        <xdr:sp macro="" textlink="">
          <xdr:nvSpPr>
            <xdr:cNvPr id="3682" name="Drop Down 610" hidden="1">
              <a:extLst>
                <a:ext uri="{63B3BB69-23CF-44E3-9099-C40C66FF867C}">
                  <a14:compatExt spid="_x0000_s3682"/>
                </a:ext>
                <a:ext uri="{FF2B5EF4-FFF2-40B4-BE49-F238E27FC236}">
                  <a16:creationId xmlns:a16="http://schemas.microsoft.com/office/drawing/2014/main" id="{00000000-0008-0000-0400-000062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109</xdr:row>
          <xdr:rowOff>28575</xdr:rowOff>
        </xdr:from>
        <xdr:to>
          <xdr:col>2</xdr:col>
          <xdr:colOff>542925</xdr:colOff>
          <xdr:row>110</xdr:row>
          <xdr:rowOff>38100</xdr:rowOff>
        </xdr:to>
        <xdr:sp macro="" textlink="">
          <xdr:nvSpPr>
            <xdr:cNvPr id="3683" name="Drop Down 611" hidden="1">
              <a:extLst>
                <a:ext uri="{63B3BB69-23CF-44E3-9099-C40C66FF867C}">
                  <a14:compatExt spid="_x0000_s3683"/>
                </a:ext>
                <a:ext uri="{FF2B5EF4-FFF2-40B4-BE49-F238E27FC236}">
                  <a16:creationId xmlns:a16="http://schemas.microsoft.com/office/drawing/2014/main" id="{00000000-0008-0000-0400-000063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112</xdr:row>
          <xdr:rowOff>19050</xdr:rowOff>
        </xdr:from>
        <xdr:to>
          <xdr:col>2</xdr:col>
          <xdr:colOff>533400</xdr:colOff>
          <xdr:row>113</xdr:row>
          <xdr:rowOff>28575</xdr:rowOff>
        </xdr:to>
        <xdr:sp macro="" textlink="">
          <xdr:nvSpPr>
            <xdr:cNvPr id="3684" name="Drop Down 612" hidden="1">
              <a:extLst>
                <a:ext uri="{63B3BB69-23CF-44E3-9099-C40C66FF867C}">
                  <a14:compatExt spid="_x0000_s3684"/>
                </a:ext>
                <a:ext uri="{FF2B5EF4-FFF2-40B4-BE49-F238E27FC236}">
                  <a16:creationId xmlns:a16="http://schemas.microsoft.com/office/drawing/2014/main" id="{00000000-0008-0000-0400-000064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1190625</xdr:colOff>
          <xdr:row>114</xdr:row>
          <xdr:rowOff>219075</xdr:rowOff>
        </xdr:from>
        <xdr:to>
          <xdr:col>3</xdr:col>
          <xdr:colOff>38100</xdr:colOff>
          <xdr:row>116</xdr:row>
          <xdr:rowOff>0</xdr:rowOff>
        </xdr:to>
        <xdr:sp macro="" textlink="">
          <xdr:nvSpPr>
            <xdr:cNvPr id="3686" name="Drop Down 614" hidden="1">
              <a:extLst>
                <a:ext uri="{63B3BB69-23CF-44E3-9099-C40C66FF867C}">
                  <a14:compatExt spid="_x0000_s3686"/>
                </a:ext>
                <a:ext uri="{FF2B5EF4-FFF2-40B4-BE49-F238E27FC236}">
                  <a16:creationId xmlns:a16="http://schemas.microsoft.com/office/drawing/2014/main" id="{00000000-0008-0000-0400-000066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118</xdr:row>
          <xdr:rowOff>0</xdr:rowOff>
        </xdr:from>
        <xdr:to>
          <xdr:col>2</xdr:col>
          <xdr:colOff>533400</xdr:colOff>
          <xdr:row>119</xdr:row>
          <xdr:rowOff>9525</xdr:rowOff>
        </xdr:to>
        <xdr:sp macro="" textlink="">
          <xdr:nvSpPr>
            <xdr:cNvPr id="3687" name="Drop Down 615" hidden="1">
              <a:extLst>
                <a:ext uri="{63B3BB69-23CF-44E3-9099-C40C66FF867C}">
                  <a14:compatExt spid="_x0000_s3687"/>
                </a:ext>
                <a:ext uri="{FF2B5EF4-FFF2-40B4-BE49-F238E27FC236}">
                  <a16:creationId xmlns:a16="http://schemas.microsoft.com/office/drawing/2014/main" id="{00000000-0008-0000-0400-000067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121</xdr:row>
          <xdr:rowOff>0</xdr:rowOff>
        </xdr:from>
        <xdr:to>
          <xdr:col>3</xdr:col>
          <xdr:colOff>9525</xdr:colOff>
          <xdr:row>122</xdr:row>
          <xdr:rowOff>9525</xdr:rowOff>
        </xdr:to>
        <xdr:sp macro="" textlink="">
          <xdr:nvSpPr>
            <xdr:cNvPr id="3688" name="Drop Down 616" hidden="1">
              <a:extLst>
                <a:ext uri="{63B3BB69-23CF-44E3-9099-C40C66FF867C}">
                  <a14:compatExt spid="_x0000_s3688"/>
                </a:ext>
                <a:ext uri="{FF2B5EF4-FFF2-40B4-BE49-F238E27FC236}">
                  <a16:creationId xmlns:a16="http://schemas.microsoft.com/office/drawing/2014/main" id="{00000000-0008-0000-0400-000068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123</xdr:row>
          <xdr:rowOff>219075</xdr:rowOff>
        </xdr:from>
        <xdr:to>
          <xdr:col>2</xdr:col>
          <xdr:colOff>542925</xdr:colOff>
          <xdr:row>125</xdr:row>
          <xdr:rowOff>0</xdr:rowOff>
        </xdr:to>
        <xdr:sp macro="" textlink="">
          <xdr:nvSpPr>
            <xdr:cNvPr id="3689" name="Drop Down 617" hidden="1">
              <a:extLst>
                <a:ext uri="{63B3BB69-23CF-44E3-9099-C40C66FF867C}">
                  <a14:compatExt spid="_x0000_s3689"/>
                </a:ext>
                <a:ext uri="{FF2B5EF4-FFF2-40B4-BE49-F238E27FC236}">
                  <a16:creationId xmlns:a16="http://schemas.microsoft.com/office/drawing/2014/main" id="{00000000-0008-0000-0400-000069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1133475</xdr:colOff>
          <xdr:row>126</xdr:row>
          <xdr:rowOff>209550</xdr:rowOff>
        </xdr:from>
        <xdr:to>
          <xdr:col>2</xdr:col>
          <xdr:colOff>514350</xdr:colOff>
          <xdr:row>128</xdr:row>
          <xdr:rowOff>0</xdr:rowOff>
        </xdr:to>
        <xdr:sp macro="" textlink="">
          <xdr:nvSpPr>
            <xdr:cNvPr id="3690" name="Drop Down 618" hidden="1">
              <a:extLst>
                <a:ext uri="{63B3BB69-23CF-44E3-9099-C40C66FF867C}">
                  <a14:compatExt spid="_x0000_s3690"/>
                </a:ext>
                <a:ext uri="{FF2B5EF4-FFF2-40B4-BE49-F238E27FC236}">
                  <a16:creationId xmlns:a16="http://schemas.microsoft.com/office/drawing/2014/main" id="{00000000-0008-0000-0400-00006A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130</xdr:row>
          <xdr:rowOff>0</xdr:rowOff>
        </xdr:from>
        <xdr:to>
          <xdr:col>3</xdr:col>
          <xdr:colOff>0</xdr:colOff>
          <xdr:row>131</xdr:row>
          <xdr:rowOff>0</xdr:rowOff>
        </xdr:to>
        <xdr:sp macro="" textlink="">
          <xdr:nvSpPr>
            <xdr:cNvPr id="3691" name="Drop Down 619" hidden="1">
              <a:extLst>
                <a:ext uri="{63B3BB69-23CF-44E3-9099-C40C66FF867C}">
                  <a14:compatExt spid="_x0000_s3691"/>
                </a:ext>
                <a:ext uri="{FF2B5EF4-FFF2-40B4-BE49-F238E27FC236}">
                  <a16:creationId xmlns:a16="http://schemas.microsoft.com/office/drawing/2014/main" id="{00000000-0008-0000-0400-00006B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132</xdr:row>
          <xdr:rowOff>219075</xdr:rowOff>
        </xdr:from>
        <xdr:to>
          <xdr:col>3</xdr:col>
          <xdr:colOff>9525</xdr:colOff>
          <xdr:row>134</xdr:row>
          <xdr:rowOff>0</xdr:rowOff>
        </xdr:to>
        <xdr:sp macro="" textlink="">
          <xdr:nvSpPr>
            <xdr:cNvPr id="3692" name="Drop Down 620" hidden="1">
              <a:extLst>
                <a:ext uri="{63B3BB69-23CF-44E3-9099-C40C66FF867C}">
                  <a14:compatExt spid="_x0000_s3692"/>
                </a:ext>
                <a:ext uri="{FF2B5EF4-FFF2-40B4-BE49-F238E27FC236}">
                  <a16:creationId xmlns:a16="http://schemas.microsoft.com/office/drawing/2014/main" id="{00000000-0008-0000-0400-00006C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136</xdr:row>
          <xdr:rowOff>9525</xdr:rowOff>
        </xdr:from>
        <xdr:to>
          <xdr:col>3</xdr:col>
          <xdr:colOff>9525</xdr:colOff>
          <xdr:row>137</xdr:row>
          <xdr:rowOff>9525</xdr:rowOff>
        </xdr:to>
        <xdr:sp macro="" textlink="">
          <xdr:nvSpPr>
            <xdr:cNvPr id="3693" name="Drop Down 621" hidden="1">
              <a:extLst>
                <a:ext uri="{63B3BB69-23CF-44E3-9099-C40C66FF867C}">
                  <a14:compatExt spid="_x0000_s3693"/>
                </a:ext>
                <a:ext uri="{FF2B5EF4-FFF2-40B4-BE49-F238E27FC236}">
                  <a16:creationId xmlns:a16="http://schemas.microsoft.com/office/drawing/2014/main" id="{00000000-0008-0000-0400-00006D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139</xdr:row>
          <xdr:rowOff>9525</xdr:rowOff>
        </xdr:from>
        <xdr:to>
          <xdr:col>3</xdr:col>
          <xdr:colOff>0</xdr:colOff>
          <xdr:row>140</xdr:row>
          <xdr:rowOff>19050</xdr:rowOff>
        </xdr:to>
        <xdr:sp macro="" textlink="">
          <xdr:nvSpPr>
            <xdr:cNvPr id="3694" name="Drop Down 622" hidden="1">
              <a:extLst>
                <a:ext uri="{63B3BB69-23CF-44E3-9099-C40C66FF867C}">
                  <a14:compatExt spid="_x0000_s3694"/>
                </a:ext>
                <a:ext uri="{FF2B5EF4-FFF2-40B4-BE49-F238E27FC236}">
                  <a16:creationId xmlns:a16="http://schemas.microsoft.com/office/drawing/2014/main" id="{00000000-0008-0000-0400-00006E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1171575</xdr:colOff>
          <xdr:row>141</xdr:row>
          <xdr:rowOff>219075</xdr:rowOff>
        </xdr:from>
        <xdr:to>
          <xdr:col>3</xdr:col>
          <xdr:colOff>9525</xdr:colOff>
          <xdr:row>142</xdr:row>
          <xdr:rowOff>219075</xdr:rowOff>
        </xdr:to>
        <xdr:sp macro="" textlink="">
          <xdr:nvSpPr>
            <xdr:cNvPr id="3695" name="Drop Down 623" hidden="1">
              <a:extLst>
                <a:ext uri="{63B3BB69-23CF-44E3-9099-C40C66FF867C}">
                  <a14:compatExt spid="_x0000_s3695"/>
                </a:ext>
                <a:ext uri="{FF2B5EF4-FFF2-40B4-BE49-F238E27FC236}">
                  <a16:creationId xmlns:a16="http://schemas.microsoft.com/office/drawing/2014/main" id="{00000000-0008-0000-0400-00006F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144</xdr:row>
          <xdr:rowOff>219075</xdr:rowOff>
        </xdr:from>
        <xdr:to>
          <xdr:col>2</xdr:col>
          <xdr:colOff>533400</xdr:colOff>
          <xdr:row>146</xdr:row>
          <xdr:rowOff>0</xdr:rowOff>
        </xdr:to>
        <xdr:sp macro="" textlink="">
          <xdr:nvSpPr>
            <xdr:cNvPr id="3696" name="Drop Down 624" hidden="1">
              <a:extLst>
                <a:ext uri="{63B3BB69-23CF-44E3-9099-C40C66FF867C}">
                  <a14:compatExt spid="_x0000_s3696"/>
                </a:ext>
                <a:ext uri="{FF2B5EF4-FFF2-40B4-BE49-F238E27FC236}">
                  <a16:creationId xmlns:a16="http://schemas.microsoft.com/office/drawing/2014/main" id="{00000000-0008-0000-0400-000070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1143000</xdr:colOff>
          <xdr:row>148</xdr:row>
          <xdr:rowOff>9525</xdr:rowOff>
        </xdr:from>
        <xdr:to>
          <xdr:col>2</xdr:col>
          <xdr:colOff>533400</xdr:colOff>
          <xdr:row>149</xdr:row>
          <xdr:rowOff>19050</xdr:rowOff>
        </xdr:to>
        <xdr:sp macro="" textlink="">
          <xdr:nvSpPr>
            <xdr:cNvPr id="3697" name="Drop Down 625" hidden="1">
              <a:extLst>
                <a:ext uri="{63B3BB69-23CF-44E3-9099-C40C66FF867C}">
                  <a14:compatExt spid="_x0000_s3697"/>
                </a:ext>
                <a:ext uri="{FF2B5EF4-FFF2-40B4-BE49-F238E27FC236}">
                  <a16:creationId xmlns:a16="http://schemas.microsoft.com/office/drawing/2014/main" id="{00000000-0008-0000-0400-000071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151</xdr:row>
          <xdr:rowOff>0</xdr:rowOff>
        </xdr:from>
        <xdr:to>
          <xdr:col>2</xdr:col>
          <xdr:colOff>533400</xdr:colOff>
          <xdr:row>152</xdr:row>
          <xdr:rowOff>9525</xdr:rowOff>
        </xdr:to>
        <xdr:sp macro="" textlink="">
          <xdr:nvSpPr>
            <xdr:cNvPr id="3698" name="Drop Down 626" hidden="1">
              <a:extLst>
                <a:ext uri="{63B3BB69-23CF-44E3-9099-C40C66FF867C}">
                  <a14:compatExt spid="_x0000_s3698"/>
                </a:ext>
                <a:ext uri="{FF2B5EF4-FFF2-40B4-BE49-F238E27FC236}">
                  <a16:creationId xmlns:a16="http://schemas.microsoft.com/office/drawing/2014/main" id="{00000000-0008-0000-0400-000072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154</xdr:row>
          <xdr:rowOff>9525</xdr:rowOff>
        </xdr:from>
        <xdr:to>
          <xdr:col>2</xdr:col>
          <xdr:colOff>533400</xdr:colOff>
          <xdr:row>155</xdr:row>
          <xdr:rowOff>19050</xdr:rowOff>
        </xdr:to>
        <xdr:sp macro="" textlink="">
          <xdr:nvSpPr>
            <xdr:cNvPr id="3699" name="Drop Down 627" hidden="1">
              <a:extLst>
                <a:ext uri="{63B3BB69-23CF-44E3-9099-C40C66FF867C}">
                  <a14:compatExt spid="_x0000_s3699"/>
                </a:ext>
                <a:ext uri="{FF2B5EF4-FFF2-40B4-BE49-F238E27FC236}">
                  <a16:creationId xmlns:a16="http://schemas.microsoft.com/office/drawing/2014/main" id="{00000000-0008-0000-0400-000073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1152525</xdr:colOff>
          <xdr:row>157</xdr:row>
          <xdr:rowOff>19050</xdr:rowOff>
        </xdr:from>
        <xdr:to>
          <xdr:col>2</xdr:col>
          <xdr:colOff>542925</xdr:colOff>
          <xdr:row>158</xdr:row>
          <xdr:rowOff>28575</xdr:rowOff>
        </xdr:to>
        <xdr:sp macro="" textlink="">
          <xdr:nvSpPr>
            <xdr:cNvPr id="3700" name="Drop Down 628" hidden="1">
              <a:extLst>
                <a:ext uri="{63B3BB69-23CF-44E3-9099-C40C66FF867C}">
                  <a14:compatExt spid="_x0000_s3700"/>
                </a:ext>
                <a:ext uri="{FF2B5EF4-FFF2-40B4-BE49-F238E27FC236}">
                  <a16:creationId xmlns:a16="http://schemas.microsoft.com/office/drawing/2014/main" id="{00000000-0008-0000-0400-000074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1162050</xdr:colOff>
          <xdr:row>160</xdr:row>
          <xdr:rowOff>19050</xdr:rowOff>
        </xdr:from>
        <xdr:to>
          <xdr:col>2</xdr:col>
          <xdr:colOff>533400</xdr:colOff>
          <xdr:row>161</xdr:row>
          <xdr:rowOff>28575</xdr:rowOff>
        </xdr:to>
        <xdr:sp macro="" textlink="">
          <xdr:nvSpPr>
            <xdr:cNvPr id="3701" name="Drop Down 629" hidden="1">
              <a:extLst>
                <a:ext uri="{63B3BB69-23CF-44E3-9099-C40C66FF867C}">
                  <a14:compatExt spid="_x0000_s3701"/>
                </a:ext>
                <a:ext uri="{FF2B5EF4-FFF2-40B4-BE49-F238E27FC236}">
                  <a16:creationId xmlns:a16="http://schemas.microsoft.com/office/drawing/2014/main" id="{00000000-0008-0000-0400-0000750E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editAs="oneCell">
    <xdr:from>
      <xdr:col>0</xdr:col>
      <xdr:colOff>47625</xdr:colOff>
      <xdr:row>0</xdr:row>
      <xdr:rowOff>47625</xdr:rowOff>
    </xdr:from>
    <xdr:to>
      <xdr:col>3</xdr:col>
      <xdr:colOff>86519</xdr:colOff>
      <xdr:row>0</xdr:row>
      <xdr:rowOff>693737</xdr:rowOff>
    </xdr:to>
    <xdr:pic>
      <xdr:nvPicPr>
        <xdr:cNvPr id="317" name="Obrázek 316" descr="http://www.zubrizeme.cz/obrazky/texty-doprovodne/84-op-pik-logo.png">
          <a:hlinkClick xmlns:r="http://schemas.openxmlformats.org/officeDocument/2006/relationships" r:id="rId1"/>
          <a:extLst>
            <a:ext uri="{FF2B5EF4-FFF2-40B4-BE49-F238E27FC236}">
              <a16:creationId xmlns:a16="http://schemas.microsoft.com/office/drawing/2014/main" id="{00000000-0008-0000-0400-00003D010000}"/>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7625" y="47625"/>
          <a:ext cx="2131219" cy="642937"/>
        </a:xfrm>
        <a:prstGeom prst="rect">
          <a:avLst/>
        </a:prstGeom>
        <a:noFill/>
        <a:ln>
          <a:noFill/>
        </a:ln>
      </xdr:spPr>
    </xdr:pic>
    <xdr:clientData/>
  </xdr:twoCellAnchor>
  <xdr:twoCellAnchor editAs="oneCell">
    <xdr:from>
      <xdr:col>13</xdr:col>
      <xdr:colOff>1035842</xdr:colOff>
      <xdr:row>0</xdr:row>
      <xdr:rowOff>190500</xdr:rowOff>
    </xdr:from>
    <xdr:to>
      <xdr:col>14</xdr:col>
      <xdr:colOff>961231</xdr:colOff>
      <xdr:row>0</xdr:row>
      <xdr:rowOff>693737</xdr:rowOff>
    </xdr:to>
    <xdr:pic>
      <xdr:nvPicPr>
        <xdr:cNvPr id="318" name="irc_mi" descr="003656_04_031855">
          <a:hlinkClick xmlns:r="http://schemas.openxmlformats.org/officeDocument/2006/relationships" r:id="rId4"/>
          <a:extLst>
            <a:ext uri="{FF2B5EF4-FFF2-40B4-BE49-F238E27FC236}">
              <a16:creationId xmlns:a16="http://schemas.microsoft.com/office/drawing/2014/main" id="{00000000-0008-0000-0400-00003E01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298905" y="190500"/>
          <a:ext cx="988220" cy="50006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2</xdr:col>
      <xdr:colOff>819150</xdr:colOff>
      <xdr:row>0</xdr:row>
      <xdr:rowOff>552450</xdr:rowOff>
    </xdr:to>
    <xdr:pic>
      <xdr:nvPicPr>
        <xdr:cNvPr id="3" name="Obrázek 2" descr="http://www.zubrizeme.cz/obrazky/texty-doprovodne/84-op-pik-logo.png">
          <a:hlinkClick xmlns:r="http://schemas.openxmlformats.org/officeDocument/2006/relationships" r:id="rId1"/>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76200" y="57150"/>
          <a:ext cx="1866900" cy="495300"/>
        </a:xfrm>
        <a:prstGeom prst="rect">
          <a:avLst/>
        </a:prstGeom>
        <a:noFill/>
        <a:ln>
          <a:noFill/>
        </a:ln>
      </xdr:spPr>
    </xdr:pic>
    <xdr:clientData/>
  </xdr:twoCellAnchor>
  <xdr:twoCellAnchor editAs="oneCell">
    <xdr:from>
      <xdr:col>5</xdr:col>
      <xdr:colOff>676275</xdr:colOff>
      <xdr:row>0</xdr:row>
      <xdr:rowOff>95250</xdr:rowOff>
    </xdr:from>
    <xdr:to>
      <xdr:col>6</xdr:col>
      <xdr:colOff>638175</xdr:colOff>
      <xdr:row>0</xdr:row>
      <xdr:rowOff>476250</xdr:rowOff>
    </xdr:to>
    <xdr:pic>
      <xdr:nvPicPr>
        <xdr:cNvPr id="4" name="irc_mi" descr="003656_04_031855">
          <a:hlinkClick xmlns:r="http://schemas.openxmlformats.org/officeDocument/2006/relationships" r:id="rId4"/>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72100" y="95250"/>
          <a:ext cx="781050" cy="381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573405</xdr:colOff>
      <xdr:row>0</xdr:row>
      <xdr:rowOff>447675</xdr:rowOff>
    </xdr:to>
    <xdr:pic>
      <xdr:nvPicPr>
        <xdr:cNvPr id="3" name="Obrázek 2" descr="http://www.zubrizeme.cz/obrazky/texty-doprovodne/84-op-pik-logo.png">
          <a:hlinkClick xmlns:r="http://schemas.openxmlformats.org/officeDocument/2006/relationships" r:id="rId1"/>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0" y="38100"/>
          <a:ext cx="1697355" cy="409575"/>
        </a:xfrm>
        <a:prstGeom prst="rect">
          <a:avLst/>
        </a:prstGeom>
        <a:noFill/>
        <a:ln>
          <a:noFill/>
        </a:ln>
      </xdr:spPr>
    </xdr:pic>
    <xdr:clientData/>
  </xdr:twoCellAnchor>
  <xdr:twoCellAnchor editAs="oneCell">
    <xdr:from>
      <xdr:col>5</xdr:col>
      <xdr:colOff>19049</xdr:colOff>
      <xdr:row>0</xdr:row>
      <xdr:rowOff>47625</xdr:rowOff>
    </xdr:from>
    <xdr:to>
      <xdr:col>5</xdr:col>
      <xdr:colOff>752474</xdr:colOff>
      <xdr:row>0</xdr:row>
      <xdr:rowOff>428625</xdr:rowOff>
    </xdr:to>
    <xdr:pic>
      <xdr:nvPicPr>
        <xdr:cNvPr id="4" name="irc_mi" descr="003656_04_031855">
          <a:hlinkClick xmlns:r="http://schemas.openxmlformats.org/officeDocument/2006/relationships" r:id="rId4"/>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05324" y="47625"/>
          <a:ext cx="733425" cy="381000"/>
        </a:xfrm>
        <a:prstGeom prst="rect">
          <a:avLst/>
        </a:prstGeom>
        <a:noFill/>
        <a:ln>
          <a:noFill/>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427.xml"/><Relationship Id="rId299" Type="http://schemas.openxmlformats.org/officeDocument/2006/relationships/ctrlProp" Target="../ctrlProps/ctrlProp609.xml"/><Relationship Id="rId303" Type="http://schemas.openxmlformats.org/officeDocument/2006/relationships/ctrlProp" Target="../ctrlProps/ctrlProp613.xml"/><Relationship Id="rId21" Type="http://schemas.openxmlformats.org/officeDocument/2006/relationships/ctrlProp" Target="../ctrlProps/ctrlProp331.xml"/><Relationship Id="rId42" Type="http://schemas.openxmlformats.org/officeDocument/2006/relationships/ctrlProp" Target="../ctrlProps/ctrlProp352.xml"/><Relationship Id="rId63" Type="http://schemas.openxmlformats.org/officeDocument/2006/relationships/ctrlProp" Target="../ctrlProps/ctrlProp373.xml"/><Relationship Id="rId84" Type="http://schemas.openxmlformats.org/officeDocument/2006/relationships/ctrlProp" Target="../ctrlProps/ctrlProp394.xml"/><Relationship Id="rId138" Type="http://schemas.openxmlformats.org/officeDocument/2006/relationships/ctrlProp" Target="../ctrlProps/ctrlProp448.xml"/><Relationship Id="rId159" Type="http://schemas.openxmlformats.org/officeDocument/2006/relationships/ctrlProp" Target="../ctrlProps/ctrlProp469.xml"/><Relationship Id="rId170" Type="http://schemas.openxmlformats.org/officeDocument/2006/relationships/ctrlProp" Target="../ctrlProps/ctrlProp480.xml"/><Relationship Id="rId191" Type="http://schemas.openxmlformats.org/officeDocument/2006/relationships/ctrlProp" Target="../ctrlProps/ctrlProp501.xml"/><Relationship Id="rId205" Type="http://schemas.openxmlformats.org/officeDocument/2006/relationships/ctrlProp" Target="../ctrlProps/ctrlProp515.xml"/><Relationship Id="rId226" Type="http://schemas.openxmlformats.org/officeDocument/2006/relationships/ctrlProp" Target="../ctrlProps/ctrlProp536.xml"/><Relationship Id="rId247" Type="http://schemas.openxmlformats.org/officeDocument/2006/relationships/ctrlProp" Target="../ctrlProps/ctrlProp557.xml"/><Relationship Id="rId107" Type="http://schemas.openxmlformats.org/officeDocument/2006/relationships/ctrlProp" Target="../ctrlProps/ctrlProp417.xml"/><Relationship Id="rId268" Type="http://schemas.openxmlformats.org/officeDocument/2006/relationships/ctrlProp" Target="../ctrlProps/ctrlProp578.xml"/><Relationship Id="rId289" Type="http://schemas.openxmlformats.org/officeDocument/2006/relationships/ctrlProp" Target="../ctrlProps/ctrlProp599.xml"/><Relationship Id="rId11" Type="http://schemas.openxmlformats.org/officeDocument/2006/relationships/ctrlProp" Target="../ctrlProps/ctrlProp321.xml"/><Relationship Id="rId32" Type="http://schemas.openxmlformats.org/officeDocument/2006/relationships/ctrlProp" Target="../ctrlProps/ctrlProp342.xml"/><Relationship Id="rId53" Type="http://schemas.openxmlformats.org/officeDocument/2006/relationships/ctrlProp" Target="../ctrlProps/ctrlProp363.xml"/><Relationship Id="rId74" Type="http://schemas.openxmlformats.org/officeDocument/2006/relationships/ctrlProp" Target="../ctrlProps/ctrlProp384.xml"/><Relationship Id="rId128" Type="http://schemas.openxmlformats.org/officeDocument/2006/relationships/ctrlProp" Target="../ctrlProps/ctrlProp438.xml"/><Relationship Id="rId149" Type="http://schemas.openxmlformats.org/officeDocument/2006/relationships/ctrlProp" Target="../ctrlProps/ctrlProp459.xml"/><Relationship Id="rId314" Type="http://schemas.openxmlformats.org/officeDocument/2006/relationships/ctrlProp" Target="../ctrlProps/ctrlProp624.xml"/><Relationship Id="rId5" Type="http://schemas.openxmlformats.org/officeDocument/2006/relationships/ctrlProp" Target="../ctrlProps/ctrlProp315.xml"/><Relationship Id="rId95" Type="http://schemas.openxmlformats.org/officeDocument/2006/relationships/ctrlProp" Target="../ctrlProps/ctrlProp405.xml"/><Relationship Id="rId160" Type="http://schemas.openxmlformats.org/officeDocument/2006/relationships/ctrlProp" Target="../ctrlProps/ctrlProp470.xml"/><Relationship Id="rId181" Type="http://schemas.openxmlformats.org/officeDocument/2006/relationships/ctrlProp" Target="../ctrlProps/ctrlProp491.xml"/><Relationship Id="rId216" Type="http://schemas.openxmlformats.org/officeDocument/2006/relationships/ctrlProp" Target="../ctrlProps/ctrlProp526.xml"/><Relationship Id="rId237" Type="http://schemas.openxmlformats.org/officeDocument/2006/relationships/ctrlProp" Target="../ctrlProps/ctrlProp547.xml"/><Relationship Id="rId258" Type="http://schemas.openxmlformats.org/officeDocument/2006/relationships/ctrlProp" Target="../ctrlProps/ctrlProp568.xml"/><Relationship Id="rId279" Type="http://schemas.openxmlformats.org/officeDocument/2006/relationships/ctrlProp" Target="../ctrlProps/ctrlProp589.xml"/><Relationship Id="rId22" Type="http://schemas.openxmlformats.org/officeDocument/2006/relationships/ctrlProp" Target="../ctrlProps/ctrlProp332.xml"/><Relationship Id="rId43" Type="http://schemas.openxmlformats.org/officeDocument/2006/relationships/ctrlProp" Target="../ctrlProps/ctrlProp353.xml"/><Relationship Id="rId64" Type="http://schemas.openxmlformats.org/officeDocument/2006/relationships/ctrlProp" Target="../ctrlProps/ctrlProp374.xml"/><Relationship Id="rId118" Type="http://schemas.openxmlformats.org/officeDocument/2006/relationships/ctrlProp" Target="../ctrlProps/ctrlProp428.xml"/><Relationship Id="rId139" Type="http://schemas.openxmlformats.org/officeDocument/2006/relationships/ctrlProp" Target="../ctrlProps/ctrlProp449.xml"/><Relationship Id="rId290" Type="http://schemas.openxmlformats.org/officeDocument/2006/relationships/ctrlProp" Target="../ctrlProps/ctrlProp600.xml"/><Relationship Id="rId304" Type="http://schemas.openxmlformats.org/officeDocument/2006/relationships/ctrlProp" Target="../ctrlProps/ctrlProp614.xml"/><Relationship Id="rId85" Type="http://schemas.openxmlformats.org/officeDocument/2006/relationships/ctrlProp" Target="../ctrlProps/ctrlProp395.xml"/><Relationship Id="rId150" Type="http://schemas.openxmlformats.org/officeDocument/2006/relationships/ctrlProp" Target="../ctrlProps/ctrlProp460.xml"/><Relationship Id="rId171" Type="http://schemas.openxmlformats.org/officeDocument/2006/relationships/ctrlProp" Target="../ctrlProps/ctrlProp481.xml"/><Relationship Id="rId192" Type="http://schemas.openxmlformats.org/officeDocument/2006/relationships/ctrlProp" Target="../ctrlProps/ctrlProp502.xml"/><Relationship Id="rId206" Type="http://schemas.openxmlformats.org/officeDocument/2006/relationships/ctrlProp" Target="../ctrlProps/ctrlProp516.xml"/><Relationship Id="rId227" Type="http://schemas.openxmlformats.org/officeDocument/2006/relationships/ctrlProp" Target="../ctrlProps/ctrlProp537.xml"/><Relationship Id="rId248" Type="http://schemas.openxmlformats.org/officeDocument/2006/relationships/ctrlProp" Target="../ctrlProps/ctrlProp558.xml"/><Relationship Id="rId269" Type="http://schemas.openxmlformats.org/officeDocument/2006/relationships/ctrlProp" Target="../ctrlProps/ctrlProp579.xml"/><Relationship Id="rId12" Type="http://schemas.openxmlformats.org/officeDocument/2006/relationships/ctrlProp" Target="../ctrlProps/ctrlProp322.xml"/><Relationship Id="rId33" Type="http://schemas.openxmlformats.org/officeDocument/2006/relationships/ctrlProp" Target="../ctrlProps/ctrlProp343.xml"/><Relationship Id="rId108" Type="http://schemas.openxmlformats.org/officeDocument/2006/relationships/ctrlProp" Target="../ctrlProps/ctrlProp418.xml"/><Relationship Id="rId129" Type="http://schemas.openxmlformats.org/officeDocument/2006/relationships/ctrlProp" Target="../ctrlProps/ctrlProp439.xml"/><Relationship Id="rId280" Type="http://schemas.openxmlformats.org/officeDocument/2006/relationships/ctrlProp" Target="../ctrlProps/ctrlProp590.xml"/><Relationship Id="rId315" Type="http://schemas.openxmlformats.org/officeDocument/2006/relationships/ctrlProp" Target="../ctrlProps/ctrlProp625.xml"/><Relationship Id="rId54" Type="http://schemas.openxmlformats.org/officeDocument/2006/relationships/ctrlProp" Target="../ctrlProps/ctrlProp364.xml"/><Relationship Id="rId75" Type="http://schemas.openxmlformats.org/officeDocument/2006/relationships/ctrlProp" Target="../ctrlProps/ctrlProp385.xml"/><Relationship Id="rId96" Type="http://schemas.openxmlformats.org/officeDocument/2006/relationships/ctrlProp" Target="../ctrlProps/ctrlProp406.xml"/><Relationship Id="rId140" Type="http://schemas.openxmlformats.org/officeDocument/2006/relationships/ctrlProp" Target="../ctrlProps/ctrlProp450.xml"/><Relationship Id="rId161" Type="http://schemas.openxmlformats.org/officeDocument/2006/relationships/ctrlProp" Target="../ctrlProps/ctrlProp471.xml"/><Relationship Id="rId182" Type="http://schemas.openxmlformats.org/officeDocument/2006/relationships/ctrlProp" Target="../ctrlProps/ctrlProp492.xml"/><Relationship Id="rId217" Type="http://schemas.openxmlformats.org/officeDocument/2006/relationships/ctrlProp" Target="../ctrlProps/ctrlProp527.xml"/><Relationship Id="rId6" Type="http://schemas.openxmlformats.org/officeDocument/2006/relationships/ctrlProp" Target="../ctrlProps/ctrlProp316.xml"/><Relationship Id="rId238" Type="http://schemas.openxmlformats.org/officeDocument/2006/relationships/ctrlProp" Target="../ctrlProps/ctrlProp548.xml"/><Relationship Id="rId259" Type="http://schemas.openxmlformats.org/officeDocument/2006/relationships/ctrlProp" Target="../ctrlProps/ctrlProp569.xml"/><Relationship Id="rId23" Type="http://schemas.openxmlformats.org/officeDocument/2006/relationships/ctrlProp" Target="../ctrlProps/ctrlProp333.xml"/><Relationship Id="rId119" Type="http://schemas.openxmlformats.org/officeDocument/2006/relationships/ctrlProp" Target="../ctrlProps/ctrlProp429.xml"/><Relationship Id="rId270" Type="http://schemas.openxmlformats.org/officeDocument/2006/relationships/ctrlProp" Target="../ctrlProps/ctrlProp580.xml"/><Relationship Id="rId291" Type="http://schemas.openxmlformats.org/officeDocument/2006/relationships/ctrlProp" Target="../ctrlProps/ctrlProp601.xml"/><Relationship Id="rId305" Type="http://schemas.openxmlformats.org/officeDocument/2006/relationships/ctrlProp" Target="../ctrlProps/ctrlProp615.xml"/><Relationship Id="rId44" Type="http://schemas.openxmlformats.org/officeDocument/2006/relationships/ctrlProp" Target="../ctrlProps/ctrlProp354.xml"/><Relationship Id="rId65" Type="http://schemas.openxmlformats.org/officeDocument/2006/relationships/ctrlProp" Target="../ctrlProps/ctrlProp375.xml"/><Relationship Id="rId86" Type="http://schemas.openxmlformats.org/officeDocument/2006/relationships/ctrlProp" Target="../ctrlProps/ctrlProp396.xml"/><Relationship Id="rId130" Type="http://schemas.openxmlformats.org/officeDocument/2006/relationships/ctrlProp" Target="../ctrlProps/ctrlProp440.xml"/><Relationship Id="rId151" Type="http://schemas.openxmlformats.org/officeDocument/2006/relationships/ctrlProp" Target="../ctrlProps/ctrlProp461.xml"/><Relationship Id="rId172" Type="http://schemas.openxmlformats.org/officeDocument/2006/relationships/ctrlProp" Target="../ctrlProps/ctrlProp482.xml"/><Relationship Id="rId193" Type="http://schemas.openxmlformats.org/officeDocument/2006/relationships/ctrlProp" Target="../ctrlProps/ctrlProp503.xml"/><Relationship Id="rId207" Type="http://schemas.openxmlformats.org/officeDocument/2006/relationships/ctrlProp" Target="../ctrlProps/ctrlProp517.xml"/><Relationship Id="rId228" Type="http://schemas.openxmlformats.org/officeDocument/2006/relationships/ctrlProp" Target="../ctrlProps/ctrlProp538.xml"/><Relationship Id="rId249" Type="http://schemas.openxmlformats.org/officeDocument/2006/relationships/ctrlProp" Target="../ctrlProps/ctrlProp559.xml"/><Relationship Id="rId13" Type="http://schemas.openxmlformats.org/officeDocument/2006/relationships/ctrlProp" Target="../ctrlProps/ctrlProp323.xml"/><Relationship Id="rId109" Type="http://schemas.openxmlformats.org/officeDocument/2006/relationships/ctrlProp" Target="../ctrlProps/ctrlProp419.xml"/><Relationship Id="rId260" Type="http://schemas.openxmlformats.org/officeDocument/2006/relationships/ctrlProp" Target="../ctrlProps/ctrlProp570.xml"/><Relationship Id="rId281" Type="http://schemas.openxmlformats.org/officeDocument/2006/relationships/ctrlProp" Target="../ctrlProps/ctrlProp591.xml"/><Relationship Id="rId316" Type="http://schemas.openxmlformats.org/officeDocument/2006/relationships/ctrlProp" Target="../ctrlProps/ctrlProp626.xml"/><Relationship Id="rId34" Type="http://schemas.openxmlformats.org/officeDocument/2006/relationships/ctrlProp" Target="../ctrlProps/ctrlProp344.xml"/><Relationship Id="rId55" Type="http://schemas.openxmlformats.org/officeDocument/2006/relationships/ctrlProp" Target="../ctrlProps/ctrlProp365.xml"/><Relationship Id="rId76" Type="http://schemas.openxmlformats.org/officeDocument/2006/relationships/ctrlProp" Target="../ctrlProps/ctrlProp386.xml"/><Relationship Id="rId97" Type="http://schemas.openxmlformats.org/officeDocument/2006/relationships/ctrlProp" Target="../ctrlProps/ctrlProp407.xml"/><Relationship Id="rId120" Type="http://schemas.openxmlformats.org/officeDocument/2006/relationships/ctrlProp" Target="../ctrlProps/ctrlProp430.xml"/><Relationship Id="rId141" Type="http://schemas.openxmlformats.org/officeDocument/2006/relationships/ctrlProp" Target="../ctrlProps/ctrlProp451.xml"/><Relationship Id="rId7" Type="http://schemas.openxmlformats.org/officeDocument/2006/relationships/ctrlProp" Target="../ctrlProps/ctrlProp317.xml"/><Relationship Id="rId162" Type="http://schemas.openxmlformats.org/officeDocument/2006/relationships/ctrlProp" Target="../ctrlProps/ctrlProp472.xml"/><Relationship Id="rId183" Type="http://schemas.openxmlformats.org/officeDocument/2006/relationships/ctrlProp" Target="../ctrlProps/ctrlProp493.xml"/><Relationship Id="rId218" Type="http://schemas.openxmlformats.org/officeDocument/2006/relationships/ctrlProp" Target="../ctrlProps/ctrlProp528.xml"/><Relationship Id="rId239" Type="http://schemas.openxmlformats.org/officeDocument/2006/relationships/ctrlProp" Target="../ctrlProps/ctrlProp549.xml"/><Relationship Id="rId250" Type="http://schemas.openxmlformats.org/officeDocument/2006/relationships/ctrlProp" Target="../ctrlProps/ctrlProp560.xml"/><Relationship Id="rId271" Type="http://schemas.openxmlformats.org/officeDocument/2006/relationships/ctrlProp" Target="../ctrlProps/ctrlProp581.xml"/><Relationship Id="rId292" Type="http://schemas.openxmlformats.org/officeDocument/2006/relationships/ctrlProp" Target="../ctrlProps/ctrlProp602.xml"/><Relationship Id="rId306" Type="http://schemas.openxmlformats.org/officeDocument/2006/relationships/ctrlProp" Target="../ctrlProps/ctrlProp616.xml"/><Relationship Id="rId24" Type="http://schemas.openxmlformats.org/officeDocument/2006/relationships/ctrlProp" Target="../ctrlProps/ctrlProp334.xml"/><Relationship Id="rId45" Type="http://schemas.openxmlformats.org/officeDocument/2006/relationships/ctrlProp" Target="../ctrlProps/ctrlProp355.xml"/><Relationship Id="rId66" Type="http://schemas.openxmlformats.org/officeDocument/2006/relationships/ctrlProp" Target="../ctrlProps/ctrlProp376.xml"/><Relationship Id="rId87" Type="http://schemas.openxmlformats.org/officeDocument/2006/relationships/ctrlProp" Target="../ctrlProps/ctrlProp397.xml"/><Relationship Id="rId110" Type="http://schemas.openxmlformats.org/officeDocument/2006/relationships/ctrlProp" Target="../ctrlProps/ctrlProp420.xml"/><Relationship Id="rId131" Type="http://schemas.openxmlformats.org/officeDocument/2006/relationships/ctrlProp" Target="../ctrlProps/ctrlProp441.xml"/><Relationship Id="rId61" Type="http://schemas.openxmlformats.org/officeDocument/2006/relationships/ctrlProp" Target="../ctrlProps/ctrlProp371.xml"/><Relationship Id="rId82" Type="http://schemas.openxmlformats.org/officeDocument/2006/relationships/ctrlProp" Target="../ctrlProps/ctrlProp392.xml"/><Relationship Id="rId152" Type="http://schemas.openxmlformats.org/officeDocument/2006/relationships/ctrlProp" Target="../ctrlProps/ctrlProp462.xml"/><Relationship Id="rId173" Type="http://schemas.openxmlformats.org/officeDocument/2006/relationships/ctrlProp" Target="../ctrlProps/ctrlProp483.xml"/><Relationship Id="rId194" Type="http://schemas.openxmlformats.org/officeDocument/2006/relationships/ctrlProp" Target="../ctrlProps/ctrlProp504.xml"/><Relationship Id="rId199" Type="http://schemas.openxmlformats.org/officeDocument/2006/relationships/ctrlProp" Target="../ctrlProps/ctrlProp509.xml"/><Relationship Id="rId203" Type="http://schemas.openxmlformats.org/officeDocument/2006/relationships/ctrlProp" Target="../ctrlProps/ctrlProp513.xml"/><Relationship Id="rId208" Type="http://schemas.openxmlformats.org/officeDocument/2006/relationships/ctrlProp" Target="../ctrlProps/ctrlProp518.xml"/><Relationship Id="rId229" Type="http://schemas.openxmlformats.org/officeDocument/2006/relationships/ctrlProp" Target="../ctrlProps/ctrlProp539.xml"/><Relationship Id="rId19" Type="http://schemas.openxmlformats.org/officeDocument/2006/relationships/ctrlProp" Target="../ctrlProps/ctrlProp329.xml"/><Relationship Id="rId224" Type="http://schemas.openxmlformats.org/officeDocument/2006/relationships/ctrlProp" Target="../ctrlProps/ctrlProp534.xml"/><Relationship Id="rId240" Type="http://schemas.openxmlformats.org/officeDocument/2006/relationships/ctrlProp" Target="../ctrlProps/ctrlProp550.xml"/><Relationship Id="rId245" Type="http://schemas.openxmlformats.org/officeDocument/2006/relationships/ctrlProp" Target="../ctrlProps/ctrlProp555.xml"/><Relationship Id="rId261" Type="http://schemas.openxmlformats.org/officeDocument/2006/relationships/ctrlProp" Target="../ctrlProps/ctrlProp571.xml"/><Relationship Id="rId266" Type="http://schemas.openxmlformats.org/officeDocument/2006/relationships/ctrlProp" Target="../ctrlProps/ctrlProp576.xml"/><Relationship Id="rId287" Type="http://schemas.openxmlformats.org/officeDocument/2006/relationships/ctrlProp" Target="../ctrlProps/ctrlProp597.xml"/><Relationship Id="rId14" Type="http://schemas.openxmlformats.org/officeDocument/2006/relationships/ctrlProp" Target="../ctrlProps/ctrlProp324.xml"/><Relationship Id="rId30" Type="http://schemas.openxmlformats.org/officeDocument/2006/relationships/ctrlProp" Target="../ctrlProps/ctrlProp340.xml"/><Relationship Id="rId35" Type="http://schemas.openxmlformats.org/officeDocument/2006/relationships/ctrlProp" Target="../ctrlProps/ctrlProp345.xml"/><Relationship Id="rId56" Type="http://schemas.openxmlformats.org/officeDocument/2006/relationships/ctrlProp" Target="../ctrlProps/ctrlProp366.xml"/><Relationship Id="rId77" Type="http://schemas.openxmlformats.org/officeDocument/2006/relationships/ctrlProp" Target="../ctrlProps/ctrlProp387.xml"/><Relationship Id="rId100" Type="http://schemas.openxmlformats.org/officeDocument/2006/relationships/ctrlProp" Target="../ctrlProps/ctrlProp410.xml"/><Relationship Id="rId105" Type="http://schemas.openxmlformats.org/officeDocument/2006/relationships/ctrlProp" Target="../ctrlProps/ctrlProp415.xml"/><Relationship Id="rId126" Type="http://schemas.openxmlformats.org/officeDocument/2006/relationships/ctrlProp" Target="../ctrlProps/ctrlProp436.xml"/><Relationship Id="rId147" Type="http://schemas.openxmlformats.org/officeDocument/2006/relationships/ctrlProp" Target="../ctrlProps/ctrlProp457.xml"/><Relationship Id="rId168" Type="http://schemas.openxmlformats.org/officeDocument/2006/relationships/ctrlProp" Target="../ctrlProps/ctrlProp478.xml"/><Relationship Id="rId282" Type="http://schemas.openxmlformats.org/officeDocument/2006/relationships/ctrlProp" Target="../ctrlProps/ctrlProp592.xml"/><Relationship Id="rId312" Type="http://schemas.openxmlformats.org/officeDocument/2006/relationships/ctrlProp" Target="../ctrlProps/ctrlProp622.xml"/><Relationship Id="rId317" Type="http://schemas.openxmlformats.org/officeDocument/2006/relationships/ctrlProp" Target="../ctrlProps/ctrlProp627.xml"/><Relationship Id="rId8" Type="http://schemas.openxmlformats.org/officeDocument/2006/relationships/ctrlProp" Target="../ctrlProps/ctrlProp318.xml"/><Relationship Id="rId51" Type="http://schemas.openxmlformats.org/officeDocument/2006/relationships/ctrlProp" Target="../ctrlProps/ctrlProp361.xml"/><Relationship Id="rId72" Type="http://schemas.openxmlformats.org/officeDocument/2006/relationships/ctrlProp" Target="../ctrlProps/ctrlProp382.xml"/><Relationship Id="rId93" Type="http://schemas.openxmlformats.org/officeDocument/2006/relationships/ctrlProp" Target="../ctrlProps/ctrlProp403.xml"/><Relationship Id="rId98" Type="http://schemas.openxmlformats.org/officeDocument/2006/relationships/ctrlProp" Target="../ctrlProps/ctrlProp408.xml"/><Relationship Id="rId121" Type="http://schemas.openxmlformats.org/officeDocument/2006/relationships/ctrlProp" Target="../ctrlProps/ctrlProp431.xml"/><Relationship Id="rId142" Type="http://schemas.openxmlformats.org/officeDocument/2006/relationships/ctrlProp" Target="../ctrlProps/ctrlProp452.xml"/><Relationship Id="rId163" Type="http://schemas.openxmlformats.org/officeDocument/2006/relationships/ctrlProp" Target="../ctrlProps/ctrlProp473.xml"/><Relationship Id="rId184" Type="http://schemas.openxmlformats.org/officeDocument/2006/relationships/ctrlProp" Target="../ctrlProps/ctrlProp494.xml"/><Relationship Id="rId189" Type="http://schemas.openxmlformats.org/officeDocument/2006/relationships/ctrlProp" Target="../ctrlProps/ctrlProp499.xml"/><Relationship Id="rId219" Type="http://schemas.openxmlformats.org/officeDocument/2006/relationships/ctrlProp" Target="../ctrlProps/ctrlProp529.xml"/><Relationship Id="rId3" Type="http://schemas.openxmlformats.org/officeDocument/2006/relationships/drawing" Target="../drawings/drawing3.xml"/><Relationship Id="rId214" Type="http://schemas.openxmlformats.org/officeDocument/2006/relationships/ctrlProp" Target="../ctrlProps/ctrlProp524.xml"/><Relationship Id="rId230" Type="http://schemas.openxmlformats.org/officeDocument/2006/relationships/ctrlProp" Target="../ctrlProps/ctrlProp540.xml"/><Relationship Id="rId235" Type="http://schemas.openxmlformats.org/officeDocument/2006/relationships/ctrlProp" Target="../ctrlProps/ctrlProp545.xml"/><Relationship Id="rId251" Type="http://schemas.openxmlformats.org/officeDocument/2006/relationships/ctrlProp" Target="../ctrlProps/ctrlProp561.xml"/><Relationship Id="rId256" Type="http://schemas.openxmlformats.org/officeDocument/2006/relationships/ctrlProp" Target="../ctrlProps/ctrlProp566.xml"/><Relationship Id="rId277" Type="http://schemas.openxmlformats.org/officeDocument/2006/relationships/ctrlProp" Target="../ctrlProps/ctrlProp587.xml"/><Relationship Id="rId298" Type="http://schemas.openxmlformats.org/officeDocument/2006/relationships/ctrlProp" Target="../ctrlProps/ctrlProp608.xml"/><Relationship Id="rId25" Type="http://schemas.openxmlformats.org/officeDocument/2006/relationships/ctrlProp" Target="../ctrlProps/ctrlProp335.xml"/><Relationship Id="rId46" Type="http://schemas.openxmlformats.org/officeDocument/2006/relationships/ctrlProp" Target="../ctrlProps/ctrlProp356.xml"/><Relationship Id="rId67" Type="http://schemas.openxmlformats.org/officeDocument/2006/relationships/ctrlProp" Target="../ctrlProps/ctrlProp377.xml"/><Relationship Id="rId116" Type="http://schemas.openxmlformats.org/officeDocument/2006/relationships/ctrlProp" Target="../ctrlProps/ctrlProp426.xml"/><Relationship Id="rId137" Type="http://schemas.openxmlformats.org/officeDocument/2006/relationships/ctrlProp" Target="../ctrlProps/ctrlProp447.xml"/><Relationship Id="rId158" Type="http://schemas.openxmlformats.org/officeDocument/2006/relationships/ctrlProp" Target="../ctrlProps/ctrlProp468.xml"/><Relationship Id="rId272" Type="http://schemas.openxmlformats.org/officeDocument/2006/relationships/ctrlProp" Target="../ctrlProps/ctrlProp582.xml"/><Relationship Id="rId293" Type="http://schemas.openxmlformats.org/officeDocument/2006/relationships/ctrlProp" Target="../ctrlProps/ctrlProp603.xml"/><Relationship Id="rId302" Type="http://schemas.openxmlformats.org/officeDocument/2006/relationships/ctrlProp" Target="../ctrlProps/ctrlProp612.xml"/><Relationship Id="rId307" Type="http://schemas.openxmlformats.org/officeDocument/2006/relationships/ctrlProp" Target="../ctrlProps/ctrlProp617.xml"/><Relationship Id="rId20" Type="http://schemas.openxmlformats.org/officeDocument/2006/relationships/ctrlProp" Target="../ctrlProps/ctrlProp330.xml"/><Relationship Id="rId41" Type="http://schemas.openxmlformats.org/officeDocument/2006/relationships/ctrlProp" Target="../ctrlProps/ctrlProp351.xml"/><Relationship Id="rId62" Type="http://schemas.openxmlformats.org/officeDocument/2006/relationships/ctrlProp" Target="../ctrlProps/ctrlProp372.xml"/><Relationship Id="rId83" Type="http://schemas.openxmlformats.org/officeDocument/2006/relationships/ctrlProp" Target="../ctrlProps/ctrlProp393.xml"/><Relationship Id="rId88" Type="http://schemas.openxmlformats.org/officeDocument/2006/relationships/ctrlProp" Target="../ctrlProps/ctrlProp398.xml"/><Relationship Id="rId111" Type="http://schemas.openxmlformats.org/officeDocument/2006/relationships/ctrlProp" Target="../ctrlProps/ctrlProp421.xml"/><Relationship Id="rId132" Type="http://schemas.openxmlformats.org/officeDocument/2006/relationships/ctrlProp" Target="../ctrlProps/ctrlProp442.xml"/><Relationship Id="rId153" Type="http://schemas.openxmlformats.org/officeDocument/2006/relationships/ctrlProp" Target="../ctrlProps/ctrlProp463.xml"/><Relationship Id="rId174" Type="http://schemas.openxmlformats.org/officeDocument/2006/relationships/ctrlProp" Target="../ctrlProps/ctrlProp484.xml"/><Relationship Id="rId179" Type="http://schemas.openxmlformats.org/officeDocument/2006/relationships/ctrlProp" Target="../ctrlProps/ctrlProp489.xml"/><Relationship Id="rId195" Type="http://schemas.openxmlformats.org/officeDocument/2006/relationships/ctrlProp" Target="../ctrlProps/ctrlProp505.xml"/><Relationship Id="rId209" Type="http://schemas.openxmlformats.org/officeDocument/2006/relationships/ctrlProp" Target="../ctrlProps/ctrlProp519.xml"/><Relationship Id="rId190" Type="http://schemas.openxmlformats.org/officeDocument/2006/relationships/ctrlProp" Target="../ctrlProps/ctrlProp500.xml"/><Relationship Id="rId204" Type="http://schemas.openxmlformats.org/officeDocument/2006/relationships/ctrlProp" Target="../ctrlProps/ctrlProp514.xml"/><Relationship Id="rId220" Type="http://schemas.openxmlformats.org/officeDocument/2006/relationships/ctrlProp" Target="../ctrlProps/ctrlProp530.xml"/><Relationship Id="rId225" Type="http://schemas.openxmlformats.org/officeDocument/2006/relationships/ctrlProp" Target="../ctrlProps/ctrlProp535.xml"/><Relationship Id="rId241" Type="http://schemas.openxmlformats.org/officeDocument/2006/relationships/ctrlProp" Target="../ctrlProps/ctrlProp551.xml"/><Relationship Id="rId246" Type="http://schemas.openxmlformats.org/officeDocument/2006/relationships/ctrlProp" Target="../ctrlProps/ctrlProp556.xml"/><Relationship Id="rId267" Type="http://schemas.openxmlformats.org/officeDocument/2006/relationships/ctrlProp" Target="../ctrlProps/ctrlProp577.xml"/><Relationship Id="rId288" Type="http://schemas.openxmlformats.org/officeDocument/2006/relationships/ctrlProp" Target="../ctrlProps/ctrlProp598.xml"/><Relationship Id="rId15" Type="http://schemas.openxmlformats.org/officeDocument/2006/relationships/ctrlProp" Target="../ctrlProps/ctrlProp325.xml"/><Relationship Id="rId36" Type="http://schemas.openxmlformats.org/officeDocument/2006/relationships/ctrlProp" Target="../ctrlProps/ctrlProp346.xml"/><Relationship Id="rId57" Type="http://schemas.openxmlformats.org/officeDocument/2006/relationships/ctrlProp" Target="../ctrlProps/ctrlProp367.xml"/><Relationship Id="rId106" Type="http://schemas.openxmlformats.org/officeDocument/2006/relationships/ctrlProp" Target="../ctrlProps/ctrlProp416.xml"/><Relationship Id="rId127" Type="http://schemas.openxmlformats.org/officeDocument/2006/relationships/ctrlProp" Target="../ctrlProps/ctrlProp437.xml"/><Relationship Id="rId262" Type="http://schemas.openxmlformats.org/officeDocument/2006/relationships/ctrlProp" Target="../ctrlProps/ctrlProp572.xml"/><Relationship Id="rId283" Type="http://schemas.openxmlformats.org/officeDocument/2006/relationships/ctrlProp" Target="../ctrlProps/ctrlProp593.xml"/><Relationship Id="rId313" Type="http://schemas.openxmlformats.org/officeDocument/2006/relationships/ctrlProp" Target="../ctrlProps/ctrlProp623.xml"/><Relationship Id="rId318" Type="http://schemas.openxmlformats.org/officeDocument/2006/relationships/ctrlProp" Target="../ctrlProps/ctrlProp628.xml"/><Relationship Id="rId10" Type="http://schemas.openxmlformats.org/officeDocument/2006/relationships/ctrlProp" Target="../ctrlProps/ctrlProp320.xml"/><Relationship Id="rId31" Type="http://schemas.openxmlformats.org/officeDocument/2006/relationships/ctrlProp" Target="../ctrlProps/ctrlProp341.xml"/><Relationship Id="rId52" Type="http://schemas.openxmlformats.org/officeDocument/2006/relationships/ctrlProp" Target="../ctrlProps/ctrlProp362.xml"/><Relationship Id="rId73" Type="http://schemas.openxmlformats.org/officeDocument/2006/relationships/ctrlProp" Target="../ctrlProps/ctrlProp383.xml"/><Relationship Id="rId78" Type="http://schemas.openxmlformats.org/officeDocument/2006/relationships/ctrlProp" Target="../ctrlProps/ctrlProp388.xml"/><Relationship Id="rId94" Type="http://schemas.openxmlformats.org/officeDocument/2006/relationships/ctrlProp" Target="../ctrlProps/ctrlProp404.xml"/><Relationship Id="rId99" Type="http://schemas.openxmlformats.org/officeDocument/2006/relationships/ctrlProp" Target="../ctrlProps/ctrlProp409.xml"/><Relationship Id="rId101" Type="http://schemas.openxmlformats.org/officeDocument/2006/relationships/ctrlProp" Target="../ctrlProps/ctrlProp411.xml"/><Relationship Id="rId122" Type="http://schemas.openxmlformats.org/officeDocument/2006/relationships/ctrlProp" Target="../ctrlProps/ctrlProp432.xml"/><Relationship Id="rId143" Type="http://schemas.openxmlformats.org/officeDocument/2006/relationships/ctrlProp" Target="../ctrlProps/ctrlProp453.xml"/><Relationship Id="rId148" Type="http://schemas.openxmlformats.org/officeDocument/2006/relationships/ctrlProp" Target="../ctrlProps/ctrlProp458.xml"/><Relationship Id="rId164" Type="http://schemas.openxmlformats.org/officeDocument/2006/relationships/ctrlProp" Target="../ctrlProps/ctrlProp474.xml"/><Relationship Id="rId169" Type="http://schemas.openxmlformats.org/officeDocument/2006/relationships/ctrlProp" Target="../ctrlProps/ctrlProp479.xml"/><Relationship Id="rId185" Type="http://schemas.openxmlformats.org/officeDocument/2006/relationships/ctrlProp" Target="../ctrlProps/ctrlProp495.xml"/><Relationship Id="rId4" Type="http://schemas.openxmlformats.org/officeDocument/2006/relationships/vmlDrawing" Target="../drawings/vmlDrawing2.vml"/><Relationship Id="rId9" Type="http://schemas.openxmlformats.org/officeDocument/2006/relationships/ctrlProp" Target="../ctrlProps/ctrlProp319.xml"/><Relationship Id="rId180" Type="http://schemas.openxmlformats.org/officeDocument/2006/relationships/ctrlProp" Target="../ctrlProps/ctrlProp490.xml"/><Relationship Id="rId210" Type="http://schemas.openxmlformats.org/officeDocument/2006/relationships/ctrlProp" Target="../ctrlProps/ctrlProp520.xml"/><Relationship Id="rId215" Type="http://schemas.openxmlformats.org/officeDocument/2006/relationships/ctrlProp" Target="../ctrlProps/ctrlProp525.xml"/><Relationship Id="rId236" Type="http://schemas.openxmlformats.org/officeDocument/2006/relationships/ctrlProp" Target="../ctrlProps/ctrlProp546.xml"/><Relationship Id="rId257" Type="http://schemas.openxmlformats.org/officeDocument/2006/relationships/ctrlProp" Target="../ctrlProps/ctrlProp567.xml"/><Relationship Id="rId278" Type="http://schemas.openxmlformats.org/officeDocument/2006/relationships/ctrlProp" Target="../ctrlProps/ctrlProp588.xml"/><Relationship Id="rId26" Type="http://schemas.openxmlformats.org/officeDocument/2006/relationships/ctrlProp" Target="../ctrlProps/ctrlProp336.xml"/><Relationship Id="rId231" Type="http://schemas.openxmlformats.org/officeDocument/2006/relationships/ctrlProp" Target="../ctrlProps/ctrlProp541.xml"/><Relationship Id="rId252" Type="http://schemas.openxmlformats.org/officeDocument/2006/relationships/ctrlProp" Target="../ctrlProps/ctrlProp562.xml"/><Relationship Id="rId273" Type="http://schemas.openxmlformats.org/officeDocument/2006/relationships/ctrlProp" Target="../ctrlProps/ctrlProp583.xml"/><Relationship Id="rId294" Type="http://schemas.openxmlformats.org/officeDocument/2006/relationships/ctrlProp" Target="../ctrlProps/ctrlProp604.xml"/><Relationship Id="rId308" Type="http://schemas.openxmlformats.org/officeDocument/2006/relationships/ctrlProp" Target="../ctrlProps/ctrlProp618.xml"/><Relationship Id="rId47" Type="http://schemas.openxmlformats.org/officeDocument/2006/relationships/ctrlProp" Target="../ctrlProps/ctrlProp357.xml"/><Relationship Id="rId68" Type="http://schemas.openxmlformats.org/officeDocument/2006/relationships/ctrlProp" Target="../ctrlProps/ctrlProp378.xml"/><Relationship Id="rId89" Type="http://schemas.openxmlformats.org/officeDocument/2006/relationships/ctrlProp" Target="../ctrlProps/ctrlProp399.xml"/><Relationship Id="rId112" Type="http://schemas.openxmlformats.org/officeDocument/2006/relationships/ctrlProp" Target="../ctrlProps/ctrlProp422.xml"/><Relationship Id="rId133" Type="http://schemas.openxmlformats.org/officeDocument/2006/relationships/ctrlProp" Target="../ctrlProps/ctrlProp443.xml"/><Relationship Id="rId154" Type="http://schemas.openxmlformats.org/officeDocument/2006/relationships/ctrlProp" Target="../ctrlProps/ctrlProp464.xml"/><Relationship Id="rId175" Type="http://schemas.openxmlformats.org/officeDocument/2006/relationships/ctrlProp" Target="../ctrlProps/ctrlProp485.xml"/><Relationship Id="rId196" Type="http://schemas.openxmlformats.org/officeDocument/2006/relationships/ctrlProp" Target="../ctrlProps/ctrlProp506.xml"/><Relationship Id="rId200" Type="http://schemas.openxmlformats.org/officeDocument/2006/relationships/ctrlProp" Target="../ctrlProps/ctrlProp510.xml"/><Relationship Id="rId16" Type="http://schemas.openxmlformats.org/officeDocument/2006/relationships/ctrlProp" Target="../ctrlProps/ctrlProp326.xml"/><Relationship Id="rId221" Type="http://schemas.openxmlformats.org/officeDocument/2006/relationships/ctrlProp" Target="../ctrlProps/ctrlProp531.xml"/><Relationship Id="rId242" Type="http://schemas.openxmlformats.org/officeDocument/2006/relationships/ctrlProp" Target="../ctrlProps/ctrlProp552.xml"/><Relationship Id="rId263" Type="http://schemas.openxmlformats.org/officeDocument/2006/relationships/ctrlProp" Target="../ctrlProps/ctrlProp573.xml"/><Relationship Id="rId284" Type="http://schemas.openxmlformats.org/officeDocument/2006/relationships/ctrlProp" Target="../ctrlProps/ctrlProp594.xml"/><Relationship Id="rId37" Type="http://schemas.openxmlformats.org/officeDocument/2006/relationships/ctrlProp" Target="../ctrlProps/ctrlProp347.xml"/><Relationship Id="rId58" Type="http://schemas.openxmlformats.org/officeDocument/2006/relationships/ctrlProp" Target="../ctrlProps/ctrlProp368.xml"/><Relationship Id="rId79" Type="http://schemas.openxmlformats.org/officeDocument/2006/relationships/ctrlProp" Target="../ctrlProps/ctrlProp389.xml"/><Relationship Id="rId102" Type="http://schemas.openxmlformats.org/officeDocument/2006/relationships/ctrlProp" Target="../ctrlProps/ctrlProp412.xml"/><Relationship Id="rId123" Type="http://schemas.openxmlformats.org/officeDocument/2006/relationships/ctrlProp" Target="../ctrlProps/ctrlProp433.xml"/><Relationship Id="rId144" Type="http://schemas.openxmlformats.org/officeDocument/2006/relationships/ctrlProp" Target="../ctrlProps/ctrlProp454.xml"/><Relationship Id="rId90" Type="http://schemas.openxmlformats.org/officeDocument/2006/relationships/ctrlProp" Target="../ctrlProps/ctrlProp400.xml"/><Relationship Id="rId165" Type="http://schemas.openxmlformats.org/officeDocument/2006/relationships/ctrlProp" Target="../ctrlProps/ctrlProp475.xml"/><Relationship Id="rId186" Type="http://schemas.openxmlformats.org/officeDocument/2006/relationships/ctrlProp" Target="../ctrlProps/ctrlProp496.xml"/><Relationship Id="rId211" Type="http://schemas.openxmlformats.org/officeDocument/2006/relationships/ctrlProp" Target="../ctrlProps/ctrlProp521.xml"/><Relationship Id="rId232" Type="http://schemas.openxmlformats.org/officeDocument/2006/relationships/ctrlProp" Target="../ctrlProps/ctrlProp542.xml"/><Relationship Id="rId253" Type="http://schemas.openxmlformats.org/officeDocument/2006/relationships/ctrlProp" Target="../ctrlProps/ctrlProp563.xml"/><Relationship Id="rId274" Type="http://schemas.openxmlformats.org/officeDocument/2006/relationships/ctrlProp" Target="../ctrlProps/ctrlProp584.xml"/><Relationship Id="rId295" Type="http://schemas.openxmlformats.org/officeDocument/2006/relationships/ctrlProp" Target="../ctrlProps/ctrlProp605.xml"/><Relationship Id="rId309" Type="http://schemas.openxmlformats.org/officeDocument/2006/relationships/ctrlProp" Target="../ctrlProps/ctrlProp619.xml"/><Relationship Id="rId27" Type="http://schemas.openxmlformats.org/officeDocument/2006/relationships/ctrlProp" Target="../ctrlProps/ctrlProp337.xml"/><Relationship Id="rId48" Type="http://schemas.openxmlformats.org/officeDocument/2006/relationships/ctrlProp" Target="../ctrlProps/ctrlProp358.xml"/><Relationship Id="rId69" Type="http://schemas.openxmlformats.org/officeDocument/2006/relationships/ctrlProp" Target="../ctrlProps/ctrlProp379.xml"/><Relationship Id="rId113" Type="http://schemas.openxmlformats.org/officeDocument/2006/relationships/ctrlProp" Target="../ctrlProps/ctrlProp423.xml"/><Relationship Id="rId134" Type="http://schemas.openxmlformats.org/officeDocument/2006/relationships/ctrlProp" Target="../ctrlProps/ctrlProp444.xml"/><Relationship Id="rId80" Type="http://schemas.openxmlformats.org/officeDocument/2006/relationships/ctrlProp" Target="../ctrlProps/ctrlProp390.xml"/><Relationship Id="rId155" Type="http://schemas.openxmlformats.org/officeDocument/2006/relationships/ctrlProp" Target="../ctrlProps/ctrlProp465.xml"/><Relationship Id="rId176" Type="http://schemas.openxmlformats.org/officeDocument/2006/relationships/ctrlProp" Target="../ctrlProps/ctrlProp486.xml"/><Relationship Id="rId197" Type="http://schemas.openxmlformats.org/officeDocument/2006/relationships/ctrlProp" Target="../ctrlProps/ctrlProp507.xml"/><Relationship Id="rId201" Type="http://schemas.openxmlformats.org/officeDocument/2006/relationships/ctrlProp" Target="../ctrlProps/ctrlProp511.xml"/><Relationship Id="rId222" Type="http://schemas.openxmlformats.org/officeDocument/2006/relationships/ctrlProp" Target="../ctrlProps/ctrlProp532.xml"/><Relationship Id="rId243" Type="http://schemas.openxmlformats.org/officeDocument/2006/relationships/ctrlProp" Target="../ctrlProps/ctrlProp553.xml"/><Relationship Id="rId264" Type="http://schemas.openxmlformats.org/officeDocument/2006/relationships/ctrlProp" Target="../ctrlProps/ctrlProp574.xml"/><Relationship Id="rId285" Type="http://schemas.openxmlformats.org/officeDocument/2006/relationships/ctrlProp" Target="../ctrlProps/ctrlProp595.xml"/><Relationship Id="rId17" Type="http://schemas.openxmlformats.org/officeDocument/2006/relationships/ctrlProp" Target="../ctrlProps/ctrlProp327.xml"/><Relationship Id="rId38" Type="http://schemas.openxmlformats.org/officeDocument/2006/relationships/ctrlProp" Target="../ctrlProps/ctrlProp348.xml"/><Relationship Id="rId59" Type="http://schemas.openxmlformats.org/officeDocument/2006/relationships/ctrlProp" Target="../ctrlProps/ctrlProp369.xml"/><Relationship Id="rId103" Type="http://schemas.openxmlformats.org/officeDocument/2006/relationships/ctrlProp" Target="../ctrlProps/ctrlProp413.xml"/><Relationship Id="rId124" Type="http://schemas.openxmlformats.org/officeDocument/2006/relationships/ctrlProp" Target="../ctrlProps/ctrlProp434.xml"/><Relationship Id="rId310" Type="http://schemas.openxmlformats.org/officeDocument/2006/relationships/ctrlProp" Target="../ctrlProps/ctrlProp620.xml"/><Relationship Id="rId70" Type="http://schemas.openxmlformats.org/officeDocument/2006/relationships/ctrlProp" Target="../ctrlProps/ctrlProp380.xml"/><Relationship Id="rId91" Type="http://schemas.openxmlformats.org/officeDocument/2006/relationships/ctrlProp" Target="../ctrlProps/ctrlProp401.xml"/><Relationship Id="rId145" Type="http://schemas.openxmlformats.org/officeDocument/2006/relationships/ctrlProp" Target="../ctrlProps/ctrlProp455.xml"/><Relationship Id="rId166" Type="http://schemas.openxmlformats.org/officeDocument/2006/relationships/ctrlProp" Target="../ctrlProps/ctrlProp476.xml"/><Relationship Id="rId187" Type="http://schemas.openxmlformats.org/officeDocument/2006/relationships/ctrlProp" Target="../ctrlProps/ctrlProp497.xml"/><Relationship Id="rId1" Type="http://schemas.openxmlformats.org/officeDocument/2006/relationships/printerSettings" Target="../printerSettings/printerSettings8.bin"/><Relationship Id="rId212" Type="http://schemas.openxmlformats.org/officeDocument/2006/relationships/ctrlProp" Target="../ctrlProps/ctrlProp522.xml"/><Relationship Id="rId233" Type="http://schemas.openxmlformats.org/officeDocument/2006/relationships/ctrlProp" Target="../ctrlProps/ctrlProp543.xml"/><Relationship Id="rId254" Type="http://schemas.openxmlformats.org/officeDocument/2006/relationships/ctrlProp" Target="../ctrlProps/ctrlProp564.xml"/><Relationship Id="rId28" Type="http://schemas.openxmlformats.org/officeDocument/2006/relationships/ctrlProp" Target="../ctrlProps/ctrlProp338.xml"/><Relationship Id="rId49" Type="http://schemas.openxmlformats.org/officeDocument/2006/relationships/ctrlProp" Target="../ctrlProps/ctrlProp359.xml"/><Relationship Id="rId114" Type="http://schemas.openxmlformats.org/officeDocument/2006/relationships/ctrlProp" Target="../ctrlProps/ctrlProp424.xml"/><Relationship Id="rId275" Type="http://schemas.openxmlformats.org/officeDocument/2006/relationships/ctrlProp" Target="../ctrlProps/ctrlProp585.xml"/><Relationship Id="rId296" Type="http://schemas.openxmlformats.org/officeDocument/2006/relationships/ctrlProp" Target="../ctrlProps/ctrlProp606.xml"/><Relationship Id="rId300" Type="http://schemas.openxmlformats.org/officeDocument/2006/relationships/ctrlProp" Target="../ctrlProps/ctrlProp610.xml"/><Relationship Id="rId60" Type="http://schemas.openxmlformats.org/officeDocument/2006/relationships/ctrlProp" Target="../ctrlProps/ctrlProp370.xml"/><Relationship Id="rId81" Type="http://schemas.openxmlformats.org/officeDocument/2006/relationships/ctrlProp" Target="../ctrlProps/ctrlProp391.xml"/><Relationship Id="rId135" Type="http://schemas.openxmlformats.org/officeDocument/2006/relationships/ctrlProp" Target="../ctrlProps/ctrlProp445.xml"/><Relationship Id="rId156" Type="http://schemas.openxmlformats.org/officeDocument/2006/relationships/ctrlProp" Target="../ctrlProps/ctrlProp466.xml"/><Relationship Id="rId177" Type="http://schemas.openxmlformats.org/officeDocument/2006/relationships/ctrlProp" Target="../ctrlProps/ctrlProp487.xml"/><Relationship Id="rId198" Type="http://schemas.openxmlformats.org/officeDocument/2006/relationships/ctrlProp" Target="../ctrlProps/ctrlProp508.xml"/><Relationship Id="rId202" Type="http://schemas.openxmlformats.org/officeDocument/2006/relationships/ctrlProp" Target="../ctrlProps/ctrlProp512.xml"/><Relationship Id="rId223" Type="http://schemas.openxmlformats.org/officeDocument/2006/relationships/ctrlProp" Target="../ctrlProps/ctrlProp533.xml"/><Relationship Id="rId244" Type="http://schemas.openxmlformats.org/officeDocument/2006/relationships/ctrlProp" Target="../ctrlProps/ctrlProp554.xml"/><Relationship Id="rId18" Type="http://schemas.openxmlformats.org/officeDocument/2006/relationships/ctrlProp" Target="../ctrlProps/ctrlProp328.xml"/><Relationship Id="rId39" Type="http://schemas.openxmlformats.org/officeDocument/2006/relationships/ctrlProp" Target="../ctrlProps/ctrlProp349.xml"/><Relationship Id="rId265" Type="http://schemas.openxmlformats.org/officeDocument/2006/relationships/ctrlProp" Target="../ctrlProps/ctrlProp575.xml"/><Relationship Id="rId286" Type="http://schemas.openxmlformats.org/officeDocument/2006/relationships/ctrlProp" Target="../ctrlProps/ctrlProp596.xml"/><Relationship Id="rId50" Type="http://schemas.openxmlformats.org/officeDocument/2006/relationships/ctrlProp" Target="../ctrlProps/ctrlProp360.xml"/><Relationship Id="rId104" Type="http://schemas.openxmlformats.org/officeDocument/2006/relationships/ctrlProp" Target="../ctrlProps/ctrlProp414.xml"/><Relationship Id="rId125" Type="http://schemas.openxmlformats.org/officeDocument/2006/relationships/ctrlProp" Target="../ctrlProps/ctrlProp435.xml"/><Relationship Id="rId146" Type="http://schemas.openxmlformats.org/officeDocument/2006/relationships/ctrlProp" Target="../ctrlProps/ctrlProp456.xml"/><Relationship Id="rId167" Type="http://schemas.openxmlformats.org/officeDocument/2006/relationships/ctrlProp" Target="../ctrlProps/ctrlProp477.xml"/><Relationship Id="rId188" Type="http://schemas.openxmlformats.org/officeDocument/2006/relationships/ctrlProp" Target="../ctrlProps/ctrlProp498.xml"/><Relationship Id="rId311" Type="http://schemas.openxmlformats.org/officeDocument/2006/relationships/ctrlProp" Target="../ctrlProps/ctrlProp621.xml"/><Relationship Id="rId71" Type="http://schemas.openxmlformats.org/officeDocument/2006/relationships/ctrlProp" Target="../ctrlProps/ctrlProp381.xml"/><Relationship Id="rId92" Type="http://schemas.openxmlformats.org/officeDocument/2006/relationships/ctrlProp" Target="../ctrlProps/ctrlProp402.xml"/><Relationship Id="rId213" Type="http://schemas.openxmlformats.org/officeDocument/2006/relationships/ctrlProp" Target="../ctrlProps/ctrlProp523.xml"/><Relationship Id="rId234" Type="http://schemas.openxmlformats.org/officeDocument/2006/relationships/ctrlProp" Target="../ctrlProps/ctrlProp544.xml"/><Relationship Id="rId2" Type="http://schemas.openxmlformats.org/officeDocument/2006/relationships/printerSettings" Target="../printerSettings/printerSettings9.bin"/><Relationship Id="rId29" Type="http://schemas.openxmlformats.org/officeDocument/2006/relationships/ctrlProp" Target="../ctrlProps/ctrlProp339.xml"/><Relationship Id="rId255" Type="http://schemas.openxmlformats.org/officeDocument/2006/relationships/ctrlProp" Target="../ctrlProps/ctrlProp565.xml"/><Relationship Id="rId276" Type="http://schemas.openxmlformats.org/officeDocument/2006/relationships/ctrlProp" Target="../ctrlProps/ctrlProp586.xml"/><Relationship Id="rId297" Type="http://schemas.openxmlformats.org/officeDocument/2006/relationships/ctrlProp" Target="../ctrlProps/ctrlProp607.xml"/><Relationship Id="rId40" Type="http://schemas.openxmlformats.org/officeDocument/2006/relationships/ctrlProp" Target="../ctrlProps/ctrlProp350.xml"/><Relationship Id="rId115" Type="http://schemas.openxmlformats.org/officeDocument/2006/relationships/ctrlProp" Target="../ctrlProps/ctrlProp425.xml"/><Relationship Id="rId136" Type="http://schemas.openxmlformats.org/officeDocument/2006/relationships/ctrlProp" Target="../ctrlProps/ctrlProp446.xml"/><Relationship Id="rId157" Type="http://schemas.openxmlformats.org/officeDocument/2006/relationships/ctrlProp" Target="../ctrlProps/ctrlProp467.xml"/><Relationship Id="rId178" Type="http://schemas.openxmlformats.org/officeDocument/2006/relationships/ctrlProp" Target="../ctrlProps/ctrlProp488.xml"/><Relationship Id="rId301" Type="http://schemas.openxmlformats.org/officeDocument/2006/relationships/ctrlProp" Target="../ctrlProps/ctrlProp61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2.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8"/>
  <sheetViews>
    <sheetView showGridLines="0" tabSelected="1" zoomScale="80" zoomScaleNormal="100" workbookViewId="0">
      <selection activeCell="Z4" sqref="Z4"/>
    </sheetView>
  </sheetViews>
  <sheetFormatPr defaultColWidth="9.140625" defaultRowHeight="12.75" x14ac:dyDescent="0.2"/>
  <cols>
    <col min="1" max="1" width="3.42578125" style="7" customWidth="1"/>
    <col min="2" max="2" width="19.85546875" style="7" customWidth="1"/>
    <col min="3" max="3" width="8.28515625" style="7" customWidth="1"/>
    <col min="4" max="4" width="16.5703125" style="7" customWidth="1"/>
    <col min="5" max="5" width="18.42578125" style="7" customWidth="1"/>
    <col min="6" max="6" width="17.85546875" style="66" customWidth="1"/>
    <col min="7" max="7" width="11.85546875" style="7" customWidth="1"/>
    <col min="8" max="8" width="14.7109375" style="7" customWidth="1"/>
    <col min="9" max="9" width="13.85546875" style="7" customWidth="1"/>
    <col min="10" max="13" width="14.28515625" style="7" customWidth="1"/>
    <col min="14" max="14" width="15.85546875" style="7" customWidth="1"/>
    <col min="15" max="15" width="15.5703125" style="7" customWidth="1"/>
    <col min="16" max="16" width="15.85546875" style="7" customWidth="1"/>
    <col min="17" max="18" width="15.85546875" style="7" hidden="1" customWidth="1"/>
    <col min="19" max="16384" width="9.140625" style="7"/>
  </cols>
  <sheetData>
    <row r="1" spans="1:18" ht="57.75" customHeight="1" x14ac:dyDescent="0.2">
      <c r="A1" s="307"/>
      <c r="B1" s="308"/>
      <c r="C1" s="308"/>
      <c r="D1" s="308"/>
      <c r="E1" s="308"/>
      <c r="F1" s="308"/>
      <c r="G1" s="308"/>
      <c r="H1" s="308"/>
      <c r="I1" s="308"/>
      <c r="J1" s="308"/>
      <c r="K1" s="308"/>
      <c r="L1" s="308"/>
      <c r="M1" s="308"/>
      <c r="N1" s="308"/>
      <c r="O1" s="308"/>
      <c r="P1" s="144"/>
    </row>
    <row r="2" spans="1:18" ht="15.75" customHeight="1" x14ac:dyDescent="0.2">
      <c r="A2" s="309" t="s">
        <v>216</v>
      </c>
      <c r="B2" s="310"/>
      <c r="C2" s="310"/>
      <c r="D2" s="310"/>
      <c r="E2" s="310"/>
      <c r="F2" s="310"/>
      <c r="G2" s="310"/>
      <c r="H2" s="310"/>
      <c r="I2" s="310"/>
      <c r="J2" s="310"/>
      <c r="K2" s="310"/>
      <c r="L2" s="310"/>
      <c r="M2" s="310"/>
      <c r="N2" s="310"/>
      <c r="O2" s="311"/>
    </row>
    <row r="3" spans="1:18" ht="14.25" customHeight="1" x14ac:dyDescent="0.2">
      <c r="A3" s="312" t="s">
        <v>31</v>
      </c>
      <c r="B3" s="313"/>
      <c r="C3" s="313"/>
      <c r="D3" s="314"/>
      <c r="E3" s="315" t="s">
        <v>32</v>
      </c>
      <c r="F3" s="316"/>
      <c r="G3" s="316"/>
      <c r="H3" s="316"/>
      <c r="I3" s="316"/>
      <c r="J3" s="316"/>
      <c r="K3" s="316"/>
      <c r="L3" s="316"/>
      <c r="M3" s="316"/>
      <c r="N3" s="316"/>
      <c r="O3" s="317"/>
    </row>
    <row r="4" spans="1:18" ht="15" customHeight="1" x14ac:dyDescent="0.2">
      <c r="A4" s="274"/>
      <c r="B4" s="318"/>
      <c r="C4" s="318"/>
      <c r="D4" s="318"/>
      <c r="E4" s="319"/>
      <c r="F4" s="320"/>
      <c r="G4" s="320"/>
      <c r="H4" s="320"/>
      <c r="I4" s="320"/>
      <c r="J4" s="320"/>
      <c r="K4" s="320"/>
      <c r="L4" s="320"/>
      <c r="M4" s="320"/>
      <c r="N4" s="320"/>
      <c r="O4" s="321"/>
    </row>
    <row r="5" spans="1:18" ht="16.5" customHeight="1" x14ac:dyDescent="0.2">
      <c r="A5" s="325" t="s">
        <v>33</v>
      </c>
      <c r="B5" s="326"/>
      <c r="C5" s="326"/>
      <c r="D5" s="326"/>
      <c r="E5" s="322"/>
      <c r="F5" s="323"/>
      <c r="G5" s="323"/>
      <c r="H5" s="323"/>
      <c r="I5" s="323"/>
      <c r="J5" s="323"/>
      <c r="K5" s="323"/>
      <c r="L5" s="323"/>
      <c r="M5" s="323"/>
      <c r="N5" s="323"/>
      <c r="O5" s="324"/>
      <c r="P5" s="58"/>
    </row>
    <row r="6" spans="1:18" ht="15" customHeight="1" x14ac:dyDescent="0.2">
      <c r="A6" s="274"/>
      <c r="B6" s="318"/>
      <c r="C6" s="318"/>
      <c r="D6" s="327"/>
      <c r="E6" s="328" t="s">
        <v>94</v>
      </c>
      <c r="F6" s="329"/>
      <c r="G6" s="330" t="s">
        <v>204</v>
      </c>
      <c r="H6" s="331"/>
      <c r="I6" s="332" t="s">
        <v>205</v>
      </c>
      <c r="J6" s="333"/>
      <c r="K6" s="178"/>
      <c r="L6" s="332" t="s">
        <v>206</v>
      </c>
      <c r="M6" s="333"/>
      <c r="N6" s="59"/>
      <c r="O6" s="59"/>
      <c r="P6" s="58"/>
    </row>
    <row r="7" spans="1:18" ht="14.25" customHeight="1" x14ac:dyDescent="0.2">
      <c r="A7" s="277" t="s">
        <v>118</v>
      </c>
      <c r="B7" s="278"/>
      <c r="C7" s="278"/>
      <c r="D7" s="287"/>
      <c r="E7" s="288" t="s">
        <v>34</v>
      </c>
      <c r="F7" s="289"/>
      <c r="G7" s="289"/>
      <c r="H7" s="290"/>
      <c r="I7" s="291">
        <f>I8+J8</f>
        <v>0</v>
      </c>
      <c r="J7" s="292"/>
      <c r="K7" s="177"/>
      <c r="L7" s="291">
        <f>L8+M8</f>
        <v>0</v>
      </c>
      <c r="M7" s="292"/>
      <c r="N7" s="60" t="s">
        <v>35</v>
      </c>
      <c r="O7" s="60" t="s">
        <v>65</v>
      </c>
      <c r="P7" s="58"/>
    </row>
    <row r="8" spans="1:18" ht="15" customHeight="1" x14ac:dyDescent="0.2">
      <c r="A8" s="273"/>
      <c r="B8" s="273"/>
      <c r="C8" s="273"/>
      <c r="D8" s="274"/>
      <c r="E8" s="275" t="s">
        <v>215</v>
      </c>
      <c r="F8" s="276"/>
      <c r="G8" s="276"/>
      <c r="H8" s="276"/>
      <c r="I8" s="195">
        <f>SUM(I16+I19+I22+I25+I28+I31+I34+I37+I40+I43+I46+I49+I52+I55+I58+I61+I64+I67+I70+I73+I76+I79+I82+I85+I88+I91+I94+I97+I100+I103+I106+I109+I112+I115+I118+I121+I124+I127+I130+I133+I136+I139+I142+I145+I148+I151+I154+I157+I160+I163)</f>
        <v>0</v>
      </c>
      <c r="J8" s="195">
        <f>SUM(J16+J19+J22+J25+J28+J31+J34+J37+J40+J43+J46+J49+J52+J55+J58+J61+J64+J67+J70+J73+J76+J79+J82+J85+J88+J91+J94+J97+J100+J103+J106+J109+J112+J115+J118+J121+J124+J127+J130+J133+J136+J139+J142+J145+J148+J151+J154+J157+J160+J163)</f>
        <v>0</v>
      </c>
      <c r="K8" s="97"/>
      <c r="L8" s="195">
        <f>SUM(L16+L19+L22+L25+L28+L31+L34+L37+L40+L43+L46+L49+L52+L55+L58+L61+L64+L67+L70+L73+L76+L79+L82+L85+L88+L91+L94+L97+L100+L103+L106+L109+L112+L115+L118+L121+L124+L127+L130+L133+L136+L139+L142+L145+L148+L151+L154+L157+L160+L163)</f>
        <v>0</v>
      </c>
      <c r="M8" s="195">
        <f>SUM(M16+M19+M22+M25+M28+M31+M34+M37+M40+M43+M46+M49+M52+M55+M58+M61+M64+M67+M70+M73+M76+M79+M82+M85+M88+M91+M94+M97+M100+M103+M106+M109+M112+M115+M118+M121+M124+M127+M130+M133+M136+M139+M142+M145+M148+M151+M154+M157+M160+M163)</f>
        <v>0</v>
      </c>
      <c r="N8" s="60" t="s">
        <v>37</v>
      </c>
      <c r="O8" s="60" t="s">
        <v>66</v>
      </c>
      <c r="P8" s="58"/>
    </row>
    <row r="9" spans="1:18" ht="15" customHeight="1" thickBot="1" x14ac:dyDescent="0.25">
      <c r="A9" s="277" t="s">
        <v>107</v>
      </c>
      <c r="B9" s="278"/>
      <c r="C9" s="278"/>
      <c r="D9" s="278"/>
      <c r="E9" s="279"/>
      <c r="F9" s="280"/>
      <c r="G9" s="179"/>
      <c r="H9" s="179"/>
      <c r="I9" s="97"/>
      <c r="J9" s="97"/>
      <c r="K9" s="97"/>
      <c r="L9" s="97"/>
      <c r="M9" s="97"/>
      <c r="N9" s="60" t="s">
        <v>39</v>
      </c>
      <c r="O9" s="60" t="s">
        <v>96</v>
      </c>
      <c r="P9" s="58"/>
    </row>
    <row r="10" spans="1:18" ht="12.75" customHeight="1" thickBot="1" x14ac:dyDescent="0.25">
      <c r="A10" s="281" t="s">
        <v>38</v>
      </c>
      <c r="B10" s="282"/>
      <c r="C10" s="282"/>
      <c r="D10" s="282"/>
      <c r="E10" s="282"/>
      <c r="F10" s="282"/>
      <c r="G10" s="282"/>
      <c r="H10" s="283" t="s">
        <v>213</v>
      </c>
      <c r="I10" s="284"/>
      <c r="J10" s="285"/>
      <c r="K10" s="283" t="s">
        <v>214</v>
      </c>
      <c r="L10" s="284"/>
      <c r="M10" s="285"/>
      <c r="N10" s="60" t="s">
        <v>122</v>
      </c>
      <c r="P10" s="58"/>
    </row>
    <row r="11" spans="1:18" ht="132.75" customHeight="1" x14ac:dyDescent="0.2">
      <c r="A11" s="293" t="s">
        <v>40</v>
      </c>
      <c r="B11" s="296" t="s">
        <v>119</v>
      </c>
      <c r="C11" s="299" t="s">
        <v>6</v>
      </c>
      <c r="D11" s="180" t="s">
        <v>92</v>
      </c>
      <c r="E11" s="122" t="s">
        <v>179</v>
      </c>
      <c r="F11" s="122" t="s">
        <v>170</v>
      </c>
      <c r="G11" s="205" t="s">
        <v>14</v>
      </c>
      <c r="H11" s="180" t="s">
        <v>172</v>
      </c>
      <c r="I11" s="122" t="s">
        <v>41</v>
      </c>
      <c r="J11" s="181" t="s">
        <v>133</v>
      </c>
      <c r="K11" s="180" t="s">
        <v>172</v>
      </c>
      <c r="L11" s="122" t="s">
        <v>41</v>
      </c>
      <c r="M11" s="181" t="s">
        <v>133</v>
      </c>
      <c r="N11" s="301" t="s">
        <v>17</v>
      </c>
      <c r="O11" s="302"/>
      <c r="P11" s="270" t="s">
        <v>116</v>
      </c>
    </row>
    <row r="12" spans="1:18" ht="61.5" customHeight="1" x14ac:dyDescent="0.2">
      <c r="A12" s="294"/>
      <c r="B12" s="297"/>
      <c r="C12" s="300"/>
      <c r="D12" s="182" t="s">
        <v>64</v>
      </c>
      <c r="E12" s="121" t="s">
        <v>169</v>
      </c>
      <c r="F12" s="121" t="s">
        <v>171</v>
      </c>
      <c r="G12" s="206" t="s">
        <v>15</v>
      </c>
      <c r="H12" s="182" t="s">
        <v>178</v>
      </c>
      <c r="I12" s="121" t="s">
        <v>42</v>
      </c>
      <c r="J12" s="183" t="s">
        <v>43</v>
      </c>
      <c r="K12" s="182" t="s">
        <v>178</v>
      </c>
      <c r="L12" s="121" t="s">
        <v>42</v>
      </c>
      <c r="M12" s="183" t="s">
        <v>43</v>
      </c>
      <c r="N12" s="303"/>
      <c r="O12" s="304"/>
      <c r="P12" s="271"/>
    </row>
    <row r="13" spans="1:18" ht="47.25" customHeight="1" thickBot="1" x14ac:dyDescent="0.25">
      <c r="A13" s="295"/>
      <c r="B13" s="298"/>
      <c r="C13" s="196" t="s">
        <v>90</v>
      </c>
      <c r="D13" s="207" t="s">
        <v>67</v>
      </c>
      <c r="E13" s="123" t="s">
        <v>131</v>
      </c>
      <c r="F13" s="123" t="s">
        <v>44</v>
      </c>
      <c r="G13" s="208" t="s">
        <v>16</v>
      </c>
      <c r="H13" s="184" t="s">
        <v>132</v>
      </c>
      <c r="I13" s="123" t="s">
        <v>44</v>
      </c>
      <c r="J13" s="185" t="s">
        <v>44</v>
      </c>
      <c r="K13" s="184" t="s">
        <v>132</v>
      </c>
      <c r="L13" s="123" t="s">
        <v>44</v>
      </c>
      <c r="M13" s="185" t="s">
        <v>44</v>
      </c>
      <c r="N13" s="305"/>
      <c r="O13" s="306"/>
      <c r="P13" s="272"/>
    </row>
    <row r="14" spans="1:18" ht="18" customHeight="1" x14ac:dyDescent="0.2">
      <c r="A14" s="230">
        <v>1</v>
      </c>
      <c r="B14" s="233"/>
      <c r="C14" s="197">
        <v>1</v>
      </c>
      <c r="D14" s="209"/>
      <c r="E14" s="116"/>
      <c r="F14" s="116"/>
      <c r="G14" s="210" t="str">
        <f>IF(AND(E14&gt;0,F14&gt;0),E14/F14,"")</f>
        <v/>
      </c>
      <c r="H14" s="186"/>
      <c r="I14" s="117">
        <f>IF(AND(H14&gt;0,G14&gt;0,E14&gt;0),FLOOR(H14*G14+H16,1),0)</f>
        <v>0</v>
      </c>
      <c r="J14" s="192">
        <f>IF(OR(AND(I14&gt;0,C14=4),AND(I14&gt;0,C14=2),AND(I14&gt;0,C14=5)),FLOOR(I14*0.338,1),(IF(C14=3,0,0)))</f>
        <v>0</v>
      </c>
      <c r="K14" s="186"/>
      <c r="L14" s="72">
        <f>IF(AND(K14&gt;0,G14&gt;0,E14&gt;0),FLOOR(K14*G14+K16,1),0)</f>
        <v>0</v>
      </c>
      <c r="M14" s="187">
        <f>IF(OR(AND(L14&gt;0,C14=4),AND(L14&gt;0,C14=2),AND(L14&gt;0,C14=5)),FLOOR(L14*0.338,1),(IF(C14=3,0,0)))</f>
        <v>0</v>
      </c>
      <c r="N14" s="256"/>
      <c r="O14" s="256"/>
      <c r="P14" s="219" t="str">
        <f>IF(AND(D16&gt;=F14,F14&gt;=H14+K14),"OK","chyba vyplnění")</f>
        <v>OK</v>
      </c>
      <c r="Q14" s="7">
        <f>IFERROR(H14/F14*G16,0)</f>
        <v>0</v>
      </c>
      <c r="R14" s="7">
        <f>IFERROR(K14/F14*G16,0)</f>
        <v>0</v>
      </c>
    </row>
    <row r="15" spans="1:18" ht="18" customHeight="1" x14ac:dyDescent="0.2">
      <c r="A15" s="231"/>
      <c r="B15" s="234"/>
      <c r="C15" s="198"/>
      <c r="D15" s="211"/>
      <c r="E15" s="74"/>
      <c r="F15" s="75"/>
      <c r="G15" s="212">
        <f>IF(OR(AND(E15&gt;0,F15&gt;0,C14=2),AND(E15&gt;0,F15&gt;0,C14=4)),E15/F15,0)</f>
        <v>0</v>
      </c>
      <c r="H15" s="188">
        <f>IF(OR(D14=0,D15=0,F15=0,G16=0,C16=3), 0,(MIN(F15,G16,H14/F14*F15,Q14)))</f>
        <v>0</v>
      </c>
      <c r="I15" s="72">
        <f>IF(AND(H15&gt;0,G15&gt;0),FLOOR(H15*G15,1),0)</f>
        <v>0</v>
      </c>
      <c r="J15" s="187">
        <f>IF(OR(AND(I15&gt;0,C14=4),AND(I15&gt;0,C14=2),AND(I15&gt;0,C14=5)),FLOOR(I15*0.338,1),(IF(C14=3,0,0)))</f>
        <v>0</v>
      </c>
      <c r="K15" s="188">
        <f>IF(OR(D14=0,D15=0,F15=0,G16=0,C16=3),0,(MIN(F15,G16,K14/F14*F15,R14)))</f>
        <v>0</v>
      </c>
      <c r="L15" s="72">
        <f>IF(AND(K15&gt;0,G15&gt;0),FLOOR(K15*G15,1),0)</f>
        <v>0</v>
      </c>
      <c r="M15" s="187">
        <f>IF(OR(AND(L15&gt;0,C14=4),AND(L15&gt;0,C14=2),AND(L15&gt;0,C14=5)),FLOOR(L15*0.338,1),(IF(C14=3,0,0)))</f>
        <v>0</v>
      </c>
      <c r="N15" s="257"/>
      <c r="O15" s="257"/>
      <c r="P15" s="220" t="str">
        <f>IF(AND(H14+K14+F15&lt;=D16),"OK","chyba vyplnění")</f>
        <v>OK</v>
      </c>
    </row>
    <row r="16" spans="1:18" ht="18" customHeight="1" thickBot="1" x14ac:dyDescent="0.25">
      <c r="A16" s="255"/>
      <c r="B16" s="234"/>
      <c r="C16" s="199">
        <v>1</v>
      </c>
      <c r="D16" s="213"/>
      <c r="E16" s="124">
        <f>SUM(E14:E15)</f>
        <v>0</v>
      </c>
      <c r="F16" s="125">
        <f>SUM(F14:F15)</f>
        <v>0</v>
      </c>
      <c r="G16" s="214">
        <f>FLOOR(IF(OR(AND(D15&gt;0,C16=2),AND(D15&gt;0,C16=4),AND(C16=3,F14=H14,D15&gt;0)),(F14+F15)/D15*D14,0),4)</f>
        <v>0</v>
      </c>
      <c r="H16" s="189"/>
      <c r="I16" s="126">
        <f>SUM(I14:I15)</f>
        <v>0</v>
      </c>
      <c r="J16" s="193">
        <f>SUM(J14:J15)</f>
        <v>0</v>
      </c>
      <c r="K16" s="189"/>
      <c r="L16" s="128">
        <f>SUM(L14:L15)</f>
        <v>0</v>
      </c>
      <c r="M16" s="190">
        <f>SUM(M14:M15)</f>
        <v>0</v>
      </c>
      <c r="N16" s="257"/>
      <c r="O16" s="257"/>
      <c r="P16" s="222" t="str">
        <f>IF(F16&gt;D16,"chyba vyplnění","OK")</f>
        <v>OK</v>
      </c>
    </row>
    <row r="17" spans="1:18" ht="18" customHeight="1" x14ac:dyDescent="0.2">
      <c r="A17" s="258">
        <v>2</v>
      </c>
      <c r="B17" s="261"/>
      <c r="C17" s="200">
        <v>1</v>
      </c>
      <c r="D17" s="209"/>
      <c r="E17" s="116"/>
      <c r="F17" s="116"/>
      <c r="G17" s="210" t="str">
        <f>IF(AND(E17&gt;0,F17&gt;0),E17/F17,"")</f>
        <v/>
      </c>
      <c r="H17" s="186"/>
      <c r="I17" s="117">
        <f>IF(AND(H17&gt;0,G17&gt;0,E17&gt;0),FLOOR(H17*G17+H19,1),0)</f>
        <v>0</v>
      </c>
      <c r="J17" s="192">
        <f t="shared" ref="J17" si="0">IF(OR(AND(I17&gt;0,C17=4),AND(I17&gt;0,C17=2),AND(I17&gt;0,C17=5)),FLOOR(I17*0.338,1),(IF(C17=3,0,0)))</f>
        <v>0</v>
      </c>
      <c r="K17" s="186"/>
      <c r="L17" s="72">
        <f t="shared" ref="L17" si="1">IF(AND(K17&gt;0,G17&gt;0,E17&gt;0),FLOOR(K17*G17+K19,1),0)</f>
        <v>0</v>
      </c>
      <c r="M17" s="187">
        <f t="shared" ref="M17" si="2">IF(OR(AND(L17&gt;0,C17=4),AND(L17&gt;0,C17=2),AND(L17&gt;0,C17=5)),FLOOR(L17*0.338,1),(IF(C17=3,0,0)))</f>
        <v>0</v>
      </c>
      <c r="N17" s="264"/>
      <c r="O17" s="265"/>
      <c r="P17" s="219" t="str">
        <f t="shared" ref="P17" si="3">IF(AND(D19&gt;=F17,F17&gt;=H17+K17),"OK","chyba vyplnění")</f>
        <v>OK</v>
      </c>
      <c r="Q17" s="7">
        <f t="shared" ref="Q17" si="4">IFERROR(H17/F17*G19,0)</f>
        <v>0</v>
      </c>
      <c r="R17" s="7">
        <f t="shared" ref="R17" si="5">IFERROR(K17/F17*G19,0)</f>
        <v>0</v>
      </c>
    </row>
    <row r="18" spans="1:18" ht="18" customHeight="1" x14ac:dyDescent="0.2">
      <c r="A18" s="259"/>
      <c r="B18" s="262"/>
      <c r="C18" s="201"/>
      <c r="D18" s="211"/>
      <c r="E18" s="74"/>
      <c r="F18" s="75"/>
      <c r="G18" s="212">
        <f>IF(OR(AND(E18&gt;0,F18&gt;0,C17=2),AND(E18&gt;0,F18&gt;0,C17=4)),E18/F18,0)</f>
        <v>0</v>
      </c>
      <c r="H18" s="188">
        <f t="shared" ref="H18" si="6">IF(OR(D17=0,D18=0,F18=0,G19=0,C19=3), 0,(MIN(F18,G19,H17/F17*F18,Q17)))</f>
        <v>0</v>
      </c>
      <c r="I18" s="72">
        <f>IF(AND(H18&gt;0,G18&gt;0),FLOOR(H18*G18,1),0)</f>
        <v>0</v>
      </c>
      <c r="J18" s="187">
        <f t="shared" ref="J18" si="7">IF(OR(AND(I18&gt;0,C17=4),AND(I18&gt;0,C17=2),AND(I18&gt;0,C17=5)),FLOOR(I18*0.338,1),(IF(C17=3,0,0)))</f>
        <v>0</v>
      </c>
      <c r="K18" s="188">
        <f t="shared" ref="K18" si="8">IF(OR(D17=0,D18=0,F18=0,G19=0,C19=3),0,(MIN(F18,G19,K17/F17*F18,R17)))</f>
        <v>0</v>
      </c>
      <c r="L18" s="72">
        <f t="shared" ref="L18" si="9">IF(AND(K18&gt;0,G18&gt;0),FLOOR(K18*G18,1),0)</f>
        <v>0</v>
      </c>
      <c r="M18" s="187">
        <f t="shared" ref="M18" si="10">IF(OR(AND(L18&gt;0,C17=4),AND(L18&gt;0,C17=2),AND(L18&gt;0,C17=5)),FLOOR(L18*0.338,1),(IF(C17=3,0,0)))</f>
        <v>0</v>
      </c>
      <c r="N18" s="266"/>
      <c r="O18" s="267"/>
      <c r="P18" s="220" t="str">
        <f t="shared" ref="P18" si="11">IF(AND(H17+K17+F18&lt;=D19),"OK","chyba vyplnění")</f>
        <v>OK</v>
      </c>
    </row>
    <row r="19" spans="1:18" ht="18" customHeight="1" thickBot="1" x14ac:dyDescent="0.25">
      <c r="A19" s="260"/>
      <c r="B19" s="263"/>
      <c r="C19" s="202">
        <v>1</v>
      </c>
      <c r="D19" s="213"/>
      <c r="E19" s="124">
        <f>SUM(E17:E18)</f>
        <v>0</v>
      </c>
      <c r="F19" s="125">
        <f>SUM(F17:F18)</f>
        <v>0</v>
      </c>
      <c r="G19" s="214">
        <f>FLOOR(IF(OR(AND(D18&gt;0,C19=2),AND(D18&gt;0,C19=4),AND(C19=3,F17=H17,D18&gt;0)),(F17+F18)/D18*D17,0),4)</f>
        <v>0</v>
      </c>
      <c r="H19" s="189"/>
      <c r="I19" s="126">
        <f>SUM(I17:I18)</f>
        <v>0</v>
      </c>
      <c r="J19" s="193">
        <f t="shared" ref="J19" si="12">SUM(J17:J18)</f>
        <v>0</v>
      </c>
      <c r="K19" s="189"/>
      <c r="L19" s="128">
        <f t="shared" ref="L19:M19" si="13">SUM(L17:L18)</f>
        <v>0</v>
      </c>
      <c r="M19" s="190">
        <f t="shared" si="13"/>
        <v>0</v>
      </c>
      <c r="N19" s="268"/>
      <c r="O19" s="269"/>
      <c r="P19" s="222" t="str">
        <f t="shared" ref="P19" si="14">IF(F19&gt;D19,"chyba vyplnění","OK")</f>
        <v>OK</v>
      </c>
    </row>
    <row r="20" spans="1:18" ht="18" customHeight="1" x14ac:dyDescent="0.2">
      <c r="A20" s="230">
        <v>3</v>
      </c>
      <c r="B20" s="233"/>
      <c r="C20" s="197">
        <v>1</v>
      </c>
      <c r="D20" s="209"/>
      <c r="E20" s="116"/>
      <c r="F20" s="116"/>
      <c r="G20" s="210" t="str">
        <f>IF(AND(E20&gt;0,F20&gt;0),E20/F20,"")</f>
        <v/>
      </c>
      <c r="H20" s="186"/>
      <c r="I20" s="117">
        <f>IF(AND(H20&gt;0,G20&gt;0,E20&gt;0),FLOOR(H20*G20+H22,1),0)</f>
        <v>0</v>
      </c>
      <c r="J20" s="192">
        <f t="shared" ref="J20" si="15">IF(OR(AND(I20&gt;0,C20=4),AND(I20&gt;0,C20=2),AND(I20&gt;0,C20=5)),FLOOR(I20*0.338,1),(IF(C20=3,0,0)))</f>
        <v>0</v>
      </c>
      <c r="K20" s="186"/>
      <c r="L20" s="72">
        <f t="shared" ref="L20" si="16">IF(AND(K20&gt;0,G20&gt;0,E20&gt;0),FLOOR(K20*G20+K22,1),0)</f>
        <v>0</v>
      </c>
      <c r="M20" s="187">
        <f t="shared" ref="M20" si="17">IF(OR(AND(L20&gt;0,C20=4),AND(L20&gt;0,C20=2),AND(L20&gt;0,C20=5)),FLOOR(L20*0.338,1),(IF(C20=3,0,0)))</f>
        <v>0</v>
      </c>
      <c r="N20" s="256"/>
      <c r="O20" s="256"/>
      <c r="P20" s="219" t="str">
        <f t="shared" ref="P20" si="18">IF(AND(D22&gt;=F20,F20&gt;=H20+K20),"OK","chyba vyplnění")</f>
        <v>OK</v>
      </c>
      <c r="Q20" s="7">
        <f t="shared" ref="Q20" si="19">IFERROR(H20/F20*G22,0)</f>
        <v>0</v>
      </c>
      <c r="R20" s="7">
        <f t="shared" ref="R20" si="20">IFERROR(K20/F20*G22,0)</f>
        <v>0</v>
      </c>
    </row>
    <row r="21" spans="1:18" ht="18" customHeight="1" x14ac:dyDescent="0.2">
      <c r="A21" s="231"/>
      <c r="B21" s="234"/>
      <c r="C21" s="198"/>
      <c r="D21" s="211"/>
      <c r="E21" s="74"/>
      <c r="F21" s="75"/>
      <c r="G21" s="212">
        <f>IF(OR(AND(E21&gt;0,F21&gt;0,C20=2),AND(E21&gt;0,F21&gt;0,C20=4)),E21/F21,0)</f>
        <v>0</v>
      </c>
      <c r="H21" s="188">
        <f t="shared" ref="H21" si="21">IF(OR(D20=0,D21=0,F21=0,G22=0,C22=3), 0,(MIN(F21,G22,H20/F20*F21,Q20)))</f>
        <v>0</v>
      </c>
      <c r="I21" s="72">
        <f>IF(AND(H21&gt;0,G21&gt;0),FLOOR(H21*G21,1),0)</f>
        <v>0</v>
      </c>
      <c r="J21" s="187">
        <f t="shared" ref="J21" si="22">IF(OR(AND(I21&gt;0,C20=4),AND(I21&gt;0,C20=2),AND(I21&gt;0,C20=5)),FLOOR(I21*0.338,1),(IF(C20=3,0,0)))</f>
        <v>0</v>
      </c>
      <c r="K21" s="188">
        <f t="shared" ref="K21" si="23">IF(OR(D20=0,D21=0,F21=0,G22=0,C22=3),0,(MIN(F21,G22,K20/F20*F21,R20)))</f>
        <v>0</v>
      </c>
      <c r="L21" s="72">
        <f t="shared" ref="L21" si="24">IF(AND(K21&gt;0,G21&gt;0),FLOOR(K21*G21,1),0)</f>
        <v>0</v>
      </c>
      <c r="M21" s="187">
        <f t="shared" ref="M21" si="25">IF(OR(AND(L21&gt;0,C20=4),AND(L21&gt;0,C20=2),AND(L21&gt;0,C20=5)),FLOOR(L21*0.338,1),(IF(C20=3,0,0)))</f>
        <v>0</v>
      </c>
      <c r="N21" s="257"/>
      <c r="O21" s="257"/>
      <c r="P21" s="220" t="str">
        <f t="shared" ref="P21" si="26">IF(AND(H20+K20+F21&lt;=D22),"OK","chyba vyplnění")</f>
        <v>OK</v>
      </c>
    </row>
    <row r="22" spans="1:18" ht="18" customHeight="1" thickBot="1" x14ac:dyDescent="0.25">
      <c r="A22" s="232"/>
      <c r="B22" s="235"/>
      <c r="C22" s="203">
        <v>1</v>
      </c>
      <c r="D22" s="213"/>
      <c r="E22" s="119">
        <f>SUM(E20:E21)</f>
        <v>0</v>
      </c>
      <c r="F22" s="120">
        <f>SUM(F20:F21)</f>
        <v>0</v>
      </c>
      <c r="G22" s="215">
        <f>FLOOR(IF(OR(AND(D21&gt;0,C22=2),AND(D21&gt;0,C22=4),AND(C22=3,F20=H20,D21&gt;0)),(F20+F21)/D21*D20,0),4)</f>
        <v>0</v>
      </c>
      <c r="H22" s="189"/>
      <c r="I22" s="128">
        <f>SUM(I20:I21)</f>
        <v>0</v>
      </c>
      <c r="J22" s="193">
        <f t="shared" ref="J22" si="27">SUM(J20:J21)</f>
        <v>0</v>
      </c>
      <c r="K22" s="189"/>
      <c r="L22" s="128">
        <f t="shared" ref="L22:M22" si="28">SUM(L20:L21)</f>
        <v>0</v>
      </c>
      <c r="M22" s="190">
        <f t="shared" si="28"/>
        <v>0</v>
      </c>
      <c r="N22" s="286"/>
      <c r="O22" s="286"/>
      <c r="P22" s="222" t="str">
        <f t="shared" ref="P22" si="29">IF(F22&gt;D22,"chyba vyplnění","OK")</f>
        <v>OK</v>
      </c>
    </row>
    <row r="23" spans="1:18" ht="18" customHeight="1" x14ac:dyDescent="0.2">
      <c r="A23" s="230">
        <v>4</v>
      </c>
      <c r="B23" s="233"/>
      <c r="C23" s="197">
        <v>1</v>
      </c>
      <c r="D23" s="209"/>
      <c r="E23" s="116"/>
      <c r="F23" s="116"/>
      <c r="G23" s="210" t="str">
        <f>IF(AND(E23&gt;0,F23&gt;0),E23/F23,"")</f>
        <v/>
      </c>
      <c r="H23" s="186"/>
      <c r="I23" s="117">
        <f>IF(AND(H23&gt;0,G23&gt;0,E23&gt;0),FLOOR(H23*G23+H25,1),0)</f>
        <v>0</v>
      </c>
      <c r="J23" s="192">
        <f t="shared" ref="J23" si="30">IF(OR(AND(I23&gt;0,C23=4),AND(I23&gt;0,C23=2),AND(I23&gt;0,C23=5)),FLOOR(I23*0.338,1),(IF(C23=3,0,0)))</f>
        <v>0</v>
      </c>
      <c r="K23" s="186"/>
      <c r="L23" s="72">
        <f t="shared" ref="L23" si="31">IF(AND(K23&gt;0,G23&gt;0,E23&gt;0),FLOOR(K23*G23+K25,1),0)</f>
        <v>0</v>
      </c>
      <c r="M23" s="187">
        <f t="shared" ref="M23" si="32">IF(OR(AND(L23&gt;0,C23=4),AND(L23&gt;0,C23=2),AND(L23&gt;0,C23=5)),FLOOR(L23*0.338,1),(IF(C23=3,0,0)))</f>
        <v>0</v>
      </c>
      <c r="N23" s="236"/>
      <c r="O23" s="237"/>
      <c r="P23" s="219" t="str">
        <f t="shared" ref="P23" si="33">IF(AND(D25&gt;=F23,F23&gt;=H23+K23),"OK","chyba vyplnění")</f>
        <v>OK</v>
      </c>
      <c r="Q23" s="7">
        <f t="shared" ref="Q23" si="34">IFERROR(H23/F23*G25,0)</f>
        <v>0</v>
      </c>
      <c r="R23" s="7">
        <f t="shared" ref="R23" si="35">IFERROR(K23/F23*G25,0)</f>
        <v>0</v>
      </c>
    </row>
    <row r="24" spans="1:18" ht="18" customHeight="1" x14ac:dyDescent="0.2">
      <c r="A24" s="231"/>
      <c r="B24" s="234"/>
      <c r="C24" s="198"/>
      <c r="D24" s="211"/>
      <c r="E24" s="74"/>
      <c r="F24" s="74"/>
      <c r="G24" s="212">
        <f>IF(OR(AND(E24&gt;0,F24&gt;0,C23=2),AND(E24&gt;0,F24&gt;0,C23=4)),E24/F24,0)</f>
        <v>0</v>
      </c>
      <c r="H24" s="188">
        <f t="shared" ref="H24" si="36">IF(OR(D23=0,D24=0,F24=0,G25=0,C25=3), 0,(MIN(F24,G25,H23/F23*F24,Q23)))</f>
        <v>0</v>
      </c>
      <c r="I24" s="72">
        <f>IF(AND(H24&gt;0,G24&gt;0),FLOOR(H24*G24,1),0)</f>
        <v>0</v>
      </c>
      <c r="J24" s="187">
        <f t="shared" ref="J24" si="37">IF(OR(AND(I24&gt;0,C23=4),AND(I24&gt;0,C23=2),AND(I24&gt;0,C23=5)),FLOOR(I24*0.338,1),(IF(C23=3,0,0)))</f>
        <v>0</v>
      </c>
      <c r="K24" s="188">
        <f t="shared" ref="K24" si="38">IF(OR(D23=0,D24=0,F24=0,G25=0,C25=3),0,(MIN(F24,G25,K23/F23*F24,R23)))</f>
        <v>0</v>
      </c>
      <c r="L24" s="72">
        <f t="shared" ref="L24" si="39">IF(AND(K24&gt;0,G24&gt;0),FLOOR(K24*G24,1),0)</f>
        <v>0</v>
      </c>
      <c r="M24" s="187">
        <f t="shared" ref="M24" si="40">IF(OR(AND(L24&gt;0,C23=4),AND(L24&gt;0,C23=2),AND(L24&gt;0,C23=5)),FLOOR(L24*0.338,1),(IF(C23=3,0,0)))</f>
        <v>0</v>
      </c>
      <c r="N24" s="238"/>
      <c r="O24" s="239"/>
      <c r="P24" s="220" t="str">
        <f t="shared" ref="P24" si="41">IF(AND(H23+K23+F24&lt;=D25),"OK","chyba vyplnění")</f>
        <v>OK</v>
      </c>
    </row>
    <row r="25" spans="1:18" ht="18" customHeight="1" thickBot="1" x14ac:dyDescent="0.25">
      <c r="A25" s="232"/>
      <c r="B25" s="235"/>
      <c r="C25" s="203">
        <v>1</v>
      </c>
      <c r="D25" s="213"/>
      <c r="E25" s="119">
        <f>SUM(E23:E24)</f>
        <v>0</v>
      </c>
      <c r="F25" s="120">
        <f>SUM(F23:F24)</f>
        <v>0</v>
      </c>
      <c r="G25" s="215">
        <f>FLOOR(IF(OR(AND(D24&gt;0,C25=2),AND(D24&gt;0,C25=4),AND(C25=3,F23=H23,D24&gt;0)),(F23+F24)/D24*D23,0),4)</f>
        <v>0</v>
      </c>
      <c r="H25" s="189"/>
      <c r="I25" s="128">
        <f>SUM(I23:I24)</f>
        <v>0</v>
      </c>
      <c r="J25" s="193">
        <f t="shared" ref="J25" si="42">SUM(J23:J24)</f>
        <v>0</v>
      </c>
      <c r="K25" s="189"/>
      <c r="L25" s="128">
        <f t="shared" ref="L25:M25" si="43">SUM(L23:L24)</f>
        <v>0</v>
      </c>
      <c r="M25" s="190">
        <f t="shared" si="43"/>
        <v>0</v>
      </c>
      <c r="N25" s="240"/>
      <c r="O25" s="241"/>
      <c r="P25" s="222" t="str">
        <f t="shared" ref="P25" si="44">IF(F25&gt;D25,"chyba vyplnění","OK")</f>
        <v>OK</v>
      </c>
    </row>
    <row r="26" spans="1:18" ht="18" customHeight="1" x14ac:dyDescent="0.2">
      <c r="A26" s="230">
        <v>5</v>
      </c>
      <c r="B26" s="233"/>
      <c r="C26" s="197">
        <v>1</v>
      </c>
      <c r="D26" s="216"/>
      <c r="E26" s="113"/>
      <c r="F26" s="113"/>
      <c r="G26" s="210" t="str">
        <f>IF(AND(E26&gt;0,F26&gt;0),E26/F26,"")</f>
        <v/>
      </c>
      <c r="H26" s="186"/>
      <c r="I26" s="117">
        <f>IF(AND(H26&gt;0,G26&gt;0,E26&gt;0),FLOOR(H26*G26+H28,1),0)</f>
        <v>0</v>
      </c>
      <c r="J26" s="192">
        <f t="shared" ref="J26" si="45">IF(OR(AND(I26&gt;0,C26=4),AND(I26&gt;0,C26=2),AND(I26&gt;0,C26=5)),FLOOR(I26*0.338,1),(IF(C26=3,0,0)))</f>
        <v>0</v>
      </c>
      <c r="K26" s="186"/>
      <c r="L26" s="72">
        <f t="shared" ref="L26" si="46">IF(AND(K26&gt;0,G26&gt;0,E26&gt;0),FLOOR(K26*G26+K28,1),0)</f>
        <v>0</v>
      </c>
      <c r="M26" s="187">
        <f t="shared" ref="M26" si="47">IF(OR(AND(L26&gt;0,C26=4),AND(L26&gt;0,C26=2),AND(L26&gt;0,C26=5)),FLOOR(L26*0.338,1),(IF(C26=3,0,0)))</f>
        <v>0</v>
      </c>
      <c r="N26" s="236"/>
      <c r="O26" s="237"/>
      <c r="P26" s="219" t="str">
        <f t="shared" ref="P26" si="48">IF(AND(D28&gt;=F26,F26&gt;=H26+K26),"OK","chyba vyplnění")</f>
        <v>OK</v>
      </c>
      <c r="Q26" s="7">
        <f t="shared" ref="Q26" si="49">IFERROR(H26/F26*G28,0)</f>
        <v>0</v>
      </c>
      <c r="R26" s="7">
        <f t="shared" ref="R26" si="50">IFERROR(K26/F26*G28,0)</f>
        <v>0</v>
      </c>
    </row>
    <row r="27" spans="1:18" ht="18" customHeight="1" x14ac:dyDescent="0.2">
      <c r="A27" s="231"/>
      <c r="B27" s="234"/>
      <c r="C27" s="198"/>
      <c r="D27" s="211"/>
      <c r="E27" s="74"/>
      <c r="F27" s="75"/>
      <c r="G27" s="212">
        <f>IF(OR(AND(E27&gt;0,F27&gt;0,C26=2),AND(E27&gt;0,F27&gt;0,C26=4)),E27/F27,0)</f>
        <v>0</v>
      </c>
      <c r="H27" s="188">
        <f t="shared" ref="H27" si="51">IF(OR(D26=0,D27=0,F27=0,G28=0,C28=3), 0,(MIN(F27,G28,H26/F26*F27,Q26)))</f>
        <v>0</v>
      </c>
      <c r="I27" s="72">
        <f>IF(AND(H27&gt;0,G27&gt;0),FLOOR(H27*G27,1),0)</f>
        <v>0</v>
      </c>
      <c r="J27" s="187">
        <f t="shared" ref="J27" si="52">IF(OR(AND(I27&gt;0,C26=4),AND(I27&gt;0,C26=2),AND(I27&gt;0,C26=5)),FLOOR(I27*0.338,1),(IF(C26=3,0,0)))</f>
        <v>0</v>
      </c>
      <c r="K27" s="188">
        <f t="shared" ref="K27" si="53">IF(OR(D26=0,D27=0,F27=0,G28=0,C28=3),0,(MIN(F27,G28,K26/F26*F27,R26)))</f>
        <v>0</v>
      </c>
      <c r="L27" s="72">
        <f t="shared" ref="L27" si="54">IF(AND(K27&gt;0,G27&gt;0),FLOOR(K27*G27,1),0)</f>
        <v>0</v>
      </c>
      <c r="M27" s="187">
        <f t="shared" ref="M27" si="55">IF(OR(AND(L27&gt;0,C26=4),AND(L27&gt;0,C26=2),AND(L27&gt;0,C26=5)),FLOOR(L27*0.338,1),(IF(C26=3,0,0)))</f>
        <v>0</v>
      </c>
      <c r="N27" s="238"/>
      <c r="O27" s="239"/>
      <c r="P27" s="220" t="str">
        <f t="shared" ref="P27" si="56">IF(AND(H26+K26+F27&lt;=D28),"OK","chyba vyplnění")</f>
        <v>OK</v>
      </c>
    </row>
    <row r="28" spans="1:18" ht="18" customHeight="1" thickBot="1" x14ac:dyDescent="0.25">
      <c r="A28" s="232"/>
      <c r="B28" s="235"/>
      <c r="C28" s="203">
        <v>1</v>
      </c>
      <c r="D28" s="217"/>
      <c r="E28" s="119">
        <f>SUM(E26:E27)</f>
        <v>0</v>
      </c>
      <c r="F28" s="120">
        <f>SUM(F26:F27)</f>
        <v>0</v>
      </c>
      <c r="G28" s="215">
        <f>FLOOR(IF(OR(AND(D27&gt;0,C28=2),AND(D27&gt;0,C28=4),AND(C28=3,F26=H26,D27&gt;0)),(F26+F27)/D27*D26,0),4)</f>
        <v>0</v>
      </c>
      <c r="H28" s="189"/>
      <c r="I28" s="128">
        <f>SUM(I26:I27)</f>
        <v>0</v>
      </c>
      <c r="J28" s="193">
        <f t="shared" ref="J28" si="57">SUM(J26:J27)</f>
        <v>0</v>
      </c>
      <c r="K28" s="189"/>
      <c r="L28" s="128">
        <f t="shared" ref="L28:M28" si="58">SUM(L26:L27)</f>
        <v>0</v>
      </c>
      <c r="M28" s="190">
        <f t="shared" si="58"/>
        <v>0</v>
      </c>
      <c r="N28" s="240"/>
      <c r="O28" s="241"/>
      <c r="P28" s="222" t="str">
        <f t="shared" ref="P28" si="59">IF(F28&gt;D28,"chyba vyplnění","OK")</f>
        <v>OK</v>
      </c>
    </row>
    <row r="29" spans="1:18" ht="18" customHeight="1" x14ac:dyDescent="0.2">
      <c r="A29" s="249">
        <v>6</v>
      </c>
      <c r="B29" s="233"/>
      <c r="C29" s="197">
        <v>1</v>
      </c>
      <c r="D29" s="209"/>
      <c r="E29" s="116"/>
      <c r="F29" s="116"/>
      <c r="G29" s="210" t="str">
        <f>IF(AND(E29&gt;0,F29&gt;0),E29/F29,"")</f>
        <v/>
      </c>
      <c r="H29" s="186"/>
      <c r="I29" s="117">
        <f>IF(AND(H29&gt;0,G29&gt;0,E29&gt;0),FLOOR(H29*G29+H31,1),0)</f>
        <v>0</v>
      </c>
      <c r="J29" s="192">
        <f t="shared" ref="J29" si="60">IF(OR(AND(I29&gt;0,C29=4),AND(I29&gt;0,C29=2),AND(I29&gt;0,C29=5)),FLOOR(I29*0.338,1),(IF(C29=3,0,0)))</f>
        <v>0</v>
      </c>
      <c r="K29" s="186"/>
      <c r="L29" s="72">
        <f t="shared" ref="L29" si="61">IF(AND(K29&gt;0,G29&gt;0,E29&gt;0),FLOOR(K29*G29+K31,1),0)</f>
        <v>0</v>
      </c>
      <c r="M29" s="187">
        <f t="shared" ref="M29" si="62">IF(OR(AND(L29&gt;0,C29=4),AND(L29&gt;0,C29=2),AND(L29&gt;0,C29=5)),FLOOR(L29*0.338,1),(IF(C29=3,0,0)))</f>
        <v>0</v>
      </c>
      <c r="N29" s="252"/>
      <c r="O29" s="252"/>
      <c r="P29" s="219" t="str">
        <f t="shared" ref="P29" si="63">IF(AND(D31&gt;=F29,F29&gt;=H29+K29),"OK","chyba vyplnění")</f>
        <v>OK</v>
      </c>
      <c r="Q29" s="7">
        <f t="shared" ref="Q29" si="64">IFERROR(H29/F29*G31,0)</f>
        <v>0</v>
      </c>
      <c r="R29" s="7">
        <f t="shared" ref="R29" si="65">IFERROR(K29/F29*G31,0)</f>
        <v>0</v>
      </c>
    </row>
    <row r="30" spans="1:18" ht="18" customHeight="1" x14ac:dyDescent="0.2">
      <c r="A30" s="250"/>
      <c r="B30" s="234"/>
      <c r="C30" s="198"/>
      <c r="D30" s="211"/>
      <c r="E30" s="74"/>
      <c r="F30" s="74"/>
      <c r="G30" s="212">
        <f>IF(OR(AND(E30&gt;0,F30&gt;0,C29=2),AND(E30&gt;0,F30&gt;0,C29=4)),E30/F30,0)</f>
        <v>0</v>
      </c>
      <c r="H30" s="188">
        <f t="shared" ref="H30" si="66">IF(OR(D29=0,D30=0,F30=0,G31=0,C31=3), 0,(MIN(F30,G31,H29/F29*F30,Q29)))</f>
        <v>0</v>
      </c>
      <c r="I30" s="72">
        <f>IF(AND(H30&gt;0,G30&gt;0),FLOOR(H30*G30,1),0)</f>
        <v>0</v>
      </c>
      <c r="J30" s="187">
        <f t="shared" ref="J30" si="67">IF(OR(AND(I30&gt;0,C29=4),AND(I30&gt;0,C29=2),AND(I30&gt;0,C29=5)),FLOOR(I30*0.338,1),(IF(C29=3,0,0)))</f>
        <v>0</v>
      </c>
      <c r="K30" s="188">
        <f t="shared" ref="K30" si="68">IF(OR(D29=0,D30=0,F30=0,G31=0,C31=3),0,(MIN(F30,G31,K29/F29*F30,R29)))</f>
        <v>0</v>
      </c>
      <c r="L30" s="72">
        <f t="shared" ref="L30" si="69">IF(AND(K30&gt;0,G30&gt;0),FLOOR(K30*G30,1),0)</f>
        <v>0</v>
      </c>
      <c r="M30" s="187">
        <f t="shared" ref="M30" si="70">IF(OR(AND(L30&gt;0,C29=4),AND(L30&gt;0,C29=2),AND(L30&gt;0,C29=5)),FLOOR(L30*0.338,1),(IF(C29=3,0,0)))</f>
        <v>0</v>
      </c>
      <c r="N30" s="253"/>
      <c r="O30" s="253"/>
      <c r="P30" s="220" t="str">
        <f t="shared" ref="P30" si="71">IF(AND(H29+K29+F30&lt;=D31),"OK","chyba vyplnění")</f>
        <v>OK</v>
      </c>
    </row>
    <row r="31" spans="1:18" ht="18" customHeight="1" thickBot="1" x14ac:dyDescent="0.25">
      <c r="A31" s="251"/>
      <c r="B31" s="235"/>
      <c r="C31" s="203">
        <v>1</v>
      </c>
      <c r="D31" s="213"/>
      <c r="E31" s="119">
        <f>SUM(E29:E30)</f>
        <v>0</v>
      </c>
      <c r="F31" s="120">
        <f>SUM(F29:F30)</f>
        <v>0</v>
      </c>
      <c r="G31" s="215">
        <f>FLOOR(IF(OR(AND(D30&gt;0,C31=2),AND(D30&gt;0,C31=4),AND(C31=3,F29=H29,D30&gt;0)),(F29+F30)/D30*D29,0),4)</f>
        <v>0</v>
      </c>
      <c r="H31" s="189"/>
      <c r="I31" s="128">
        <f>SUM(I29:I30)</f>
        <v>0</v>
      </c>
      <c r="J31" s="193">
        <f t="shared" ref="J31" si="72">SUM(J29:J30)</f>
        <v>0</v>
      </c>
      <c r="K31" s="189"/>
      <c r="L31" s="128">
        <f t="shared" ref="L31:M31" si="73">SUM(L29:L30)</f>
        <v>0</v>
      </c>
      <c r="M31" s="190">
        <f t="shared" si="73"/>
        <v>0</v>
      </c>
      <c r="N31" s="254"/>
      <c r="O31" s="254"/>
      <c r="P31" s="222" t="str">
        <f t="shared" ref="P31" si="74">IF(F31&gt;D31,"chyba vyplnění","OK")</f>
        <v>OK</v>
      </c>
    </row>
    <row r="32" spans="1:18" ht="18" customHeight="1" x14ac:dyDescent="0.2">
      <c r="A32" s="249">
        <v>7</v>
      </c>
      <c r="B32" s="233"/>
      <c r="C32" s="197">
        <v>1</v>
      </c>
      <c r="D32" s="209"/>
      <c r="E32" s="116"/>
      <c r="F32" s="116"/>
      <c r="G32" s="210" t="str">
        <f>IF(AND(E32&gt;0,F32&gt;0),E32/F32,"")</f>
        <v/>
      </c>
      <c r="H32" s="186"/>
      <c r="I32" s="117">
        <f>IF(AND(H32&gt;0,G32&gt;0,E32&gt;0),FLOOR(H32*G32+H34,1),0)</f>
        <v>0</v>
      </c>
      <c r="J32" s="192">
        <f t="shared" ref="J32" si="75">IF(OR(AND(I32&gt;0,C32=4),AND(I32&gt;0,C32=2),AND(I32&gt;0,C32=5)),FLOOR(I32*0.338,1),(IF(C32=3,0,0)))</f>
        <v>0</v>
      </c>
      <c r="K32" s="186"/>
      <c r="L32" s="72">
        <f t="shared" ref="L32" si="76">IF(AND(K32&gt;0,G32&gt;0,E32&gt;0),FLOOR(K32*G32+K34,1),0)</f>
        <v>0</v>
      </c>
      <c r="M32" s="187">
        <f t="shared" ref="M32" si="77">IF(OR(AND(L32&gt;0,C32=4),AND(L32&gt;0,C32=2),AND(L32&gt;0,C32=5)),FLOOR(L32*0.338,1),(IF(C32=3,0,0)))</f>
        <v>0</v>
      </c>
      <c r="N32" s="252"/>
      <c r="O32" s="252"/>
      <c r="P32" s="219" t="str">
        <f t="shared" ref="P32" si="78">IF(AND(D34&gt;=F32,F32&gt;=H32+K32),"OK","chyba vyplnění")</f>
        <v>OK</v>
      </c>
      <c r="Q32" s="7">
        <f t="shared" ref="Q32" si="79">IFERROR(H32/F32*G34,0)</f>
        <v>0</v>
      </c>
      <c r="R32" s="7">
        <f t="shared" ref="R32" si="80">IFERROR(K32/F32*G34,0)</f>
        <v>0</v>
      </c>
    </row>
    <row r="33" spans="1:18" ht="18" customHeight="1" x14ac:dyDescent="0.2">
      <c r="A33" s="250"/>
      <c r="B33" s="234"/>
      <c r="C33" s="198"/>
      <c r="D33" s="211"/>
      <c r="E33" s="74"/>
      <c r="F33" s="74"/>
      <c r="G33" s="212">
        <f>IF(OR(AND(E33&gt;0,F33&gt;0,C32=2),AND(E33&gt;0,F33&gt;0,C32=4)),E33/F33,0)</f>
        <v>0</v>
      </c>
      <c r="H33" s="188">
        <f t="shared" ref="H33" si="81">IF(OR(D32=0,D33=0,F33=0,G34=0,C34=3), 0,(MIN(F33,G34,H32/F32*F33,Q32)))</f>
        <v>0</v>
      </c>
      <c r="I33" s="72">
        <f>IF(AND(H33&gt;0,G33&gt;0),FLOOR(H33*G33,1),0)</f>
        <v>0</v>
      </c>
      <c r="J33" s="187">
        <f t="shared" ref="J33" si="82">IF(OR(AND(I33&gt;0,C32=4),AND(I33&gt;0,C32=2),AND(I33&gt;0,C32=5)),FLOOR(I33*0.338,1),(IF(C32=3,0,0)))</f>
        <v>0</v>
      </c>
      <c r="K33" s="188">
        <f t="shared" ref="K33" si="83">IF(OR(D32=0,D33=0,F33=0,G34=0,C34=3),0,(MIN(F33,G34,K32/F32*F33,R32)))</f>
        <v>0</v>
      </c>
      <c r="L33" s="72">
        <f t="shared" ref="L33" si="84">IF(AND(K33&gt;0,G33&gt;0),FLOOR(K33*G33,1),0)</f>
        <v>0</v>
      </c>
      <c r="M33" s="187">
        <f t="shared" ref="M33" si="85">IF(OR(AND(L33&gt;0,C32=4),AND(L33&gt;0,C32=2),AND(L33&gt;0,C32=5)),FLOOR(L33*0.338,1),(IF(C32=3,0,0)))</f>
        <v>0</v>
      </c>
      <c r="N33" s="253"/>
      <c r="O33" s="253"/>
      <c r="P33" s="220" t="str">
        <f t="shared" ref="P33" si="86">IF(AND(H32+K32+F33&lt;=D34),"OK","chyba vyplnění")</f>
        <v>OK</v>
      </c>
    </row>
    <row r="34" spans="1:18" ht="18" customHeight="1" thickBot="1" x14ac:dyDescent="0.25">
      <c r="A34" s="251"/>
      <c r="B34" s="235"/>
      <c r="C34" s="203">
        <v>1</v>
      </c>
      <c r="D34" s="213"/>
      <c r="E34" s="119">
        <f>SUM(E32:E33)</f>
        <v>0</v>
      </c>
      <c r="F34" s="120">
        <f>SUM(F32:F33)</f>
        <v>0</v>
      </c>
      <c r="G34" s="215">
        <f>FLOOR(IF(OR(AND(D33&gt;0,C34=2),AND(D33&gt;0,C34=4),AND(C34=3,F32=H32,D33&gt;0)),(F32+F33)/D33*D32,0),4)</f>
        <v>0</v>
      </c>
      <c r="H34" s="189"/>
      <c r="I34" s="128">
        <f>SUM(I32:I33)</f>
        <v>0</v>
      </c>
      <c r="J34" s="193">
        <f t="shared" ref="J34" si="87">SUM(J32:J33)</f>
        <v>0</v>
      </c>
      <c r="K34" s="189"/>
      <c r="L34" s="128">
        <f t="shared" ref="L34:M34" si="88">SUM(L32:L33)</f>
        <v>0</v>
      </c>
      <c r="M34" s="190">
        <f t="shared" si="88"/>
        <v>0</v>
      </c>
      <c r="N34" s="254"/>
      <c r="O34" s="254"/>
      <c r="P34" s="222" t="str">
        <f t="shared" ref="P34" si="89">IF(F34&gt;D34,"chyba vyplnění","OK")</f>
        <v>OK</v>
      </c>
    </row>
    <row r="35" spans="1:18" ht="18" customHeight="1" x14ac:dyDescent="0.2">
      <c r="A35" s="230">
        <v>8</v>
      </c>
      <c r="B35" s="233"/>
      <c r="C35" s="197">
        <v>1</v>
      </c>
      <c r="D35" s="209"/>
      <c r="E35" s="116"/>
      <c r="F35" s="116"/>
      <c r="G35" s="210" t="str">
        <f>IF(AND(E35&gt;0,F35&gt;0),E35/F35,"")</f>
        <v/>
      </c>
      <c r="H35" s="186"/>
      <c r="I35" s="117">
        <f>IF(AND(H35&gt;0,G35&gt;0,E35&gt;0),FLOOR(H35*G35+H37,1),0)</f>
        <v>0</v>
      </c>
      <c r="J35" s="192">
        <f t="shared" ref="J35" si="90">IF(OR(AND(I35&gt;0,C35=4),AND(I35&gt;0,C35=2),AND(I35&gt;0,C35=5)),FLOOR(I35*0.338,1),(IF(C35=3,0,0)))</f>
        <v>0</v>
      </c>
      <c r="K35" s="186"/>
      <c r="L35" s="72">
        <f t="shared" ref="L35" si="91">IF(AND(K35&gt;0,G35&gt;0,E35&gt;0),FLOOR(K35*G35+K37,1),0)</f>
        <v>0</v>
      </c>
      <c r="M35" s="187">
        <f t="shared" ref="M35" si="92">IF(OR(AND(L35&gt;0,C35=4),AND(L35&gt;0,C35=2),AND(L35&gt;0,C35=5)),FLOOR(L35*0.338,1),(IF(C35=3,0,0)))</f>
        <v>0</v>
      </c>
      <c r="N35" s="236"/>
      <c r="O35" s="237"/>
      <c r="P35" s="219" t="str">
        <f t="shared" ref="P35" si="93">IF(AND(D37&gt;=F35,F35&gt;=H35+K35),"OK","chyba vyplnění")</f>
        <v>OK</v>
      </c>
      <c r="Q35" s="7">
        <f t="shared" ref="Q35" si="94">IFERROR(H35/F35*G37,0)</f>
        <v>0</v>
      </c>
      <c r="R35" s="7">
        <f t="shared" ref="R35" si="95">IFERROR(K35/F35*G37,0)</f>
        <v>0</v>
      </c>
    </row>
    <row r="36" spans="1:18" ht="18" customHeight="1" x14ac:dyDescent="0.2">
      <c r="A36" s="231"/>
      <c r="B36" s="234"/>
      <c r="C36" s="198"/>
      <c r="D36" s="211"/>
      <c r="E36" s="74"/>
      <c r="F36" s="74"/>
      <c r="G36" s="212">
        <f>IF(OR(AND(E36&gt;0,F36&gt;0,C35=2),AND(E36&gt;0,F36&gt;0,C35=4)),E36/F36,0)</f>
        <v>0</v>
      </c>
      <c r="H36" s="188">
        <f t="shared" ref="H36" si="96">IF(OR(D35=0,D36=0,F36=0,G37=0,C37=3), 0,(MIN(F36,G37,H35/F35*F36,Q35)))</f>
        <v>0</v>
      </c>
      <c r="I36" s="72">
        <f>IF(AND(H36&gt;0,G36&gt;0),FLOOR(H36*G36,1),0)</f>
        <v>0</v>
      </c>
      <c r="J36" s="187">
        <f t="shared" ref="J36" si="97">IF(OR(AND(I36&gt;0,C35=4),AND(I36&gt;0,C35=2),AND(I36&gt;0,C35=5)),FLOOR(I36*0.338,1),(IF(C35=3,0,0)))</f>
        <v>0</v>
      </c>
      <c r="K36" s="188">
        <f t="shared" ref="K36" si="98">IF(OR(D35=0,D36=0,F36=0,G37=0,C37=3),0,(MIN(F36,G37,K35/F35*F36,R35)))</f>
        <v>0</v>
      </c>
      <c r="L36" s="72">
        <f t="shared" ref="L36" si="99">IF(AND(K36&gt;0,G36&gt;0),FLOOR(K36*G36,1),0)</f>
        <v>0</v>
      </c>
      <c r="M36" s="187">
        <f t="shared" ref="M36" si="100">IF(OR(AND(L36&gt;0,C35=4),AND(L36&gt;0,C35=2),AND(L36&gt;0,C35=5)),FLOOR(L36*0.338,1),(IF(C35=3,0,0)))</f>
        <v>0</v>
      </c>
      <c r="N36" s="238"/>
      <c r="O36" s="239"/>
      <c r="P36" s="220" t="str">
        <f t="shared" ref="P36" si="101">IF(AND(H35+K35+F36&lt;=D37),"OK","chyba vyplnění")</f>
        <v>OK</v>
      </c>
    </row>
    <row r="37" spans="1:18" ht="18" customHeight="1" thickBot="1" x14ac:dyDescent="0.25">
      <c r="A37" s="232"/>
      <c r="B37" s="235"/>
      <c r="C37" s="203">
        <v>1</v>
      </c>
      <c r="D37" s="213"/>
      <c r="E37" s="119">
        <f>SUM(E35:E36)</f>
        <v>0</v>
      </c>
      <c r="F37" s="120">
        <f>SUM(F35:F36)</f>
        <v>0</v>
      </c>
      <c r="G37" s="215">
        <f>FLOOR(IF(OR(AND(D36&gt;0,C37=2),AND(D36&gt;0,C37=4),AND(C37=3,F35=H35,D36&gt;0)),(F35+F36)/D36*D35,0),4)</f>
        <v>0</v>
      </c>
      <c r="H37" s="189"/>
      <c r="I37" s="128">
        <f>SUM(I35:I36)</f>
        <v>0</v>
      </c>
      <c r="J37" s="193">
        <f t="shared" ref="J37" si="102">SUM(J35:J36)</f>
        <v>0</v>
      </c>
      <c r="K37" s="189"/>
      <c r="L37" s="128">
        <f t="shared" ref="L37:M37" si="103">SUM(L35:L36)</f>
        <v>0</v>
      </c>
      <c r="M37" s="190">
        <f t="shared" si="103"/>
        <v>0</v>
      </c>
      <c r="N37" s="240"/>
      <c r="O37" s="241"/>
      <c r="P37" s="222" t="str">
        <f t="shared" ref="P37" si="104">IF(F37&gt;D37,"chyba vyplnění","OK")</f>
        <v>OK</v>
      </c>
    </row>
    <row r="38" spans="1:18" ht="18" customHeight="1" x14ac:dyDescent="0.2">
      <c r="A38" s="230">
        <v>9</v>
      </c>
      <c r="B38" s="233"/>
      <c r="C38" s="197">
        <v>1</v>
      </c>
      <c r="D38" s="209"/>
      <c r="E38" s="116"/>
      <c r="F38" s="116"/>
      <c r="G38" s="210" t="str">
        <f>IF(AND(E38&gt;0,F38&gt;0),E38/F38,"")</f>
        <v/>
      </c>
      <c r="H38" s="186"/>
      <c r="I38" s="117">
        <f>IF(AND(H38&gt;0,G38&gt;0,E38&gt;0),FLOOR(H38*G38+H40,1),0)</f>
        <v>0</v>
      </c>
      <c r="J38" s="192">
        <f t="shared" ref="J38" si="105">IF(OR(AND(I38&gt;0,C38=4),AND(I38&gt;0,C38=2),AND(I38&gt;0,C38=5)),FLOOR(I38*0.338,1),(IF(C38=3,0,0)))</f>
        <v>0</v>
      </c>
      <c r="K38" s="186"/>
      <c r="L38" s="72">
        <f t="shared" ref="L38" si="106">IF(AND(K38&gt;0,G38&gt;0,E38&gt;0),FLOOR(K38*G38+K40,1),0)</f>
        <v>0</v>
      </c>
      <c r="M38" s="187">
        <f t="shared" ref="M38" si="107">IF(OR(AND(L38&gt;0,C38=4),AND(L38&gt;0,C38=2),AND(L38&gt;0,C38=5)),FLOOR(L38*0.338,1),(IF(C38=3,0,0)))</f>
        <v>0</v>
      </c>
      <c r="N38" s="236"/>
      <c r="O38" s="237"/>
      <c r="P38" s="219" t="str">
        <f t="shared" ref="P38" si="108">IF(AND(D40&gt;=F38,F38&gt;=H38+K38),"OK","chyba vyplnění")</f>
        <v>OK</v>
      </c>
      <c r="Q38" s="7">
        <f t="shared" ref="Q38" si="109">IFERROR(H38/F38*G40,0)</f>
        <v>0</v>
      </c>
      <c r="R38" s="7">
        <f t="shared" ref="R38" si="110">IFERROR(K38/F38*G40,0)</f>
        <v>0</v>
      </c>
    </row>
    <row r="39" spans="1:18" ht="18" customHeight="1" x14ac:dyDescent="0.2">
      <c r="A39" s="231"/>
      <c r="B39" s="234"/>
      <c r="C39" s="204"/>
      <c r="D39" s="211"/>
      <c r="E39" s="74"/>
      <c r="F39" s="74"/>
      <c r="G39" s="212">
        <f>IF(OR(AND(E39&gt;0,F39&gt;0,C38=2),AND(E39&gt;0,F39&gt;0,C38=4)),E39/F39,0)</f>
        <v>0</v>
      </c>
      <c r="H39" s="188">
        <f t="shared" ref="H39" si="111">IF(OR(D38=0,D39=0,F39=0,G40=0,C40=3), 0,(MIN(F39,G40,H38/F38*F39,Q38)))</f>
        <v>0</v>
      </c>
      <c r="I39" s="72">
        <f>IF(AND(H39&gt;0,G39&gt;0),FLOOR(H39*G39,1),0)</f>
        <v>0</v>
      </c>
      <c r="J39" s="187">
        <f t="shared" ref="J39" si="112">IF(OR(AND(I39&gt;0,C38=4),AND(I39&gt;0,C38=2),AND(I39&gt;0,C38=5)),FLOOR(I39*0.338,1),(IF(C38=3,0,0)))</f>
        <v>0</v>
      </c>
      <c r="K39" s="188">
        <f t="shared" ref="K39" si="113">IF(OR(D38=0,D39=0,F39=0,G40=0,C40=3),0,(MIN(F39,G40,K38/F38*F39,R38)))</f>
        <v>0</v>
      </c>
      <c r="L39" s="72">
        <f t="shared" ref="L39" si="114">IF(AND(K39&gt;0,G39&gt;0),FLOOR(K39*G39,1),0)</f>
        <v>0</v>
      </c>
      <c r="M39" s="187">
        <f t="shared" ref="M39" si="115">IF(OR(AND(L39&gt;0,C38=4),AND(L39&gt;0,C38=2),AND(L39&gt;0,C38=5)),FLOOR(L39*0.338,1),(IF(C38=3,0,0)))</f>
        <v>0</v>
      </c>
      <c r="N39" s="238"/>
      <c r="O39" s="239"/>
      <c r="P39" s="220" t="str">
        <f t="shared" ref="P39" si="116">IF(AND(H38+K38+F39&lt;=D40),"OK","chyba vyplnění")</f>
        <v>OK</v>
      </c>
    </row>
    <row r="40" spans="1:18" ht="18" customHeight="1" thickBot="1" x14ac:dyDescent="0.25">
      <c r="A40" s="232"/>
      <c r="B40" s="235"/>
      <c r="C40" s="203">
        <v>1</v>
      </c>
      <c r="D40" s="213"/>
      <c r="E40" s="119">
        <f>SUM(E38:E39)</f>
        <v>0</v>
      </c>
      <c r="F40" s="120">
        <f>SUM(F38:F39)</f>
        <v>0</v>
      </c>
      <c r="G40" s="215">
        <f>FLOOR(IF(OR(AND(D39&gt;0,C40=2),AND(D39&gt;0,C40=4),AND(C40=3,F38=H38,D39&gt;0)),(F38+F39)/D39*D38,0),4)</f>
        <v>0</v>
      </c>
      <c r="H40" s="189"/>
      <c r="I40" s="128">
        <f>SUM(I38:I39)</f>
        <v>0</v>
      </c>
      <c r="J40" s="193">
        <f t="shared" ref="J40" si="117">SUM(J38:J39)</f>
        <v>0</v>
      </c>
      <c r="K40" s="189"/>
      <c r="L40" s="128">
        <f t="shared" ref="L40:M40" si="118">SUM(L38:L39)</f>
        <v>0</v>
      </c>
      <c r="M40" s="190">
        <f t="shared" si="118"/>
        <v>0</v>
      </c>
      <c r="N40" s="240"/>
      <c r="O40" s="241"/>
      <c r="P40" s="222" t="str">
        <f t="shared" ref="P40" si="119">IF(F40&gt;D40,"chyba vyplnění","OK")</f>
        <v>OK</v>
      </c>
    </row>
    <row r="41" spans="1:18" ht="18" customHeight="1" x14ac:dyDescent="0.2">
      <c r="A41" s="230">
        <v>10</v>
      </c>
      <c r="B41" s="233"/>
      <c r="C41" s="197">
        <v>1</v>
      </c>
      <c r="D41" s="209"/>
      <c r="E41" s="116"/>
      <c r="F41" s="116"/>
      <c r="G41" s="210" t="str">
        <f>IF(AND(E41&gt;0,F41&gt;0),E41/F41,"")</f>
        <v/>
      </c>
      <c r="H41" s="186"/>
      <c r="I41" s="117">
        <f>IF(AND(H41&gt;0,G41&gt;0,E41&gt;0),FLOOR(H41*G41+H43,1),0)</f>
        <v>0</v>
      </c>
      <c r="J41" s="192">
        <f t="shared" ref="J41" si="120">IF(OR(AND(I41&gt;0,C41=4),AND(I41&gt;0,C41=2),AND(I41&gt;0,C41=5)),FLOOR(I41*0.338,1),(IF(C41=3,0,0)))</f>
        <v>0</v>
      </c>
      <c r="K41" s="186"/>
      <c r="L41" s="72">
        <f t="shared" ref="L41" si="121">IF(AND(K41&gt;0,G41&gt;0,E41&gt;0),FLOOR(K41*G41+K43,1),0)</f>
        <v>0</v>
      </c>
      <c r="M41" s="187">
        <f t="shared" ref="M41" si="122">IF(OR(AND(L41&gt;0,C41=4),AND(L41&gt;0,C41=2),AND(L41&gt;0,C41=5)),FLOOR(L41*0.338,1),(IF(C41=3,0,0)))</f>
        <v>0</v>
      </c>
      <c r="N41" s="236"/>
      <c r="O41" s="237"/>
      <c r="P41" s="219" t="str">
        <f t="shared" ref="P41" si="123">IF(AND(D43&gt;=F41,F41&gt;=H41+K41),"OK","chyba vyplnění")</f>
        <v>OK</v>
      </c>
      <c r="Q41" s="7">
        <f t="shared" ref="Q41" si="124">IFERROR(H41/F41*G43,0)</f>
        <v>0</v>
      </c>
      <c r="R41" s="7">
        <f t="shared" ref="R41" si="125">IFERROR(K41/F41*G43,0)</f>
        <v>0</v>
      </c>
    </row>
    <row r="42" spans="1:18" ht="18" customHeight="1" x14ac:dyDescent="0.2">
      <c r="A42" s="231"/>
      <c r="B42" s="234"/>
      <c r="C42" s="198"/>
      <c r="D42" s="211"/>
      <c r="E42" s="74"/>
      <c r="F42" s="74"/>
      <c r="G42" s="212">
        <f>IF(OR(AND(E42&gt;0,F42&gt;0,C41=2),AND(E42&gt;0,F42&gt;0,C41=4)),E42/F42,0)</f>
        <v>0</v>
      </c>
      <c r="H42" s="188">
        <f t="shared" ref="H42" si="126">IF(OR(D41=0,D42=0,F42=0,G43=0,C43=3), 0,(MIN(F42,G43,H41/F41*F42,Q41)))</f>
        <v>0</v>
      </c>
      <c r="I42" s="72">
        <f>IF(AND(H42&gt;0,G42&gt;0),FLOOR(H42*G42,1),0)</f>
        <v>0</v>
      </c>
      <c r="J42" s="187">
        <f t="shared" ref="J42" si="127">IF(OR(AND(I42&gt;0,C41=4),AND(I42&gt;0,C41=2),AND(I42&gt;0,C41=5)),FLOOR(I42*0.338,1),(IF(C41=3,0,0)))</f>
        <v>0</v>
      </c>
      <c r="K42" s="188">
        <f t="shared" ref="K42" si="128">IF(OR(D41=0,D42=0,F42=0,G43=0,C43=3),0,(MIN(F42,G43,K41/F41*F42,R41)))</f>
        <v>0</v>
      </c>
      <c r="L42" s="72">
        <f t="shared" ref="L42" si="129">IF(AND(K42&gt;0,G42&gt;0),FLOOR(K42*G42,1),0)</f>
        <v>0</v>
      </c>
      <c r="M42" s="187">
        <f t="shared" ref="M42" si="130">IF(OR(AND(L42&gt;0,C41=4),AND(L42&gt;0,C41=2),AND(L42&gt;0,C41=5)),FLOOR(L42*0.338,1),(IF(C41=3,0,0)))</f>
        <v>0</v>
      </c>
      <c r="N42" s="238"/>
      <c r="O42" s="239"/>
      <c r="P42" s="220" t="str">
        <f t="shared" ref="P42" si="131">IF(AND(H41+K41+F42&lt;=D43),"OK","chyba vyplnění")</f>
        <v>OK</v>
      </c>
    </row>
    <row r="43" spans="1:18" ht="18" customHeight="1" thickBot="1" x14ac:dyDescent="0.25">
      <c r="A43" s="232"/>
      <c r="B43" s="235"/>
      <c r="C43" s="203">
        <v>1</v>
      </c>
      <c r="D43" s="213"/>
      <c r="E43" s="119">
        <f>SUM(E41:E42)</f>
        <v>0</v>
      </c>
      <c r="F43" s="120">
        <f>SUM(F41:F42)</f>
        <v>0</v>
      </c>
      <c r="G43" s="215">
        <f>FLOOR(IF(OR(AND(D42&gt;0,C43=2),AND(D42&gt;0,C43=4),AND(C43=3,F41=H41,D42&gt;0)),(F41+F42)/D42*D41,0),4)</f>
        <v>0</v>
      </c>
      <c r="H43" s="189"/>
      <c r="I43" s="128">
        <f>SUM(I41:I42)</f>
        <v>0</v>
      </c>
      <c r="J43" s="193">
        <f t="shared" ref="J43" si="132">SUM(J41:J42)</f>
        <v>0</v>
      </c>
      <c r="K43" s="189"/>
      <c r="L43" s="128">
        <f t="shared" ref="L43:M43" si="133">SUM(L41:L42)</f>
        <v>0</v>
      </c>
      <c r="M43" s="190">
        <f t="shared" si="133"/>
        <v>0</v>
      </c>
      <c r="N43" s="240"/>
      <c r="O43" s="241"/>
      <c r="P43" s="222" t="str">
        <f t="shared" ref="P43" si="134">IF(F43&gt;D43,"chyba vyplnění","OK")</f>
        <v>OK</v>
      </c>
    </row>
    <row r="44" spans="1:18" ht="18" customHeight="1" x14ac:dyDescent="0.2">
      <c r="A44" s="230">
        <v>11</v>
      </c>
      <c r="B44" s="233"/>
      <c r="C44" s="197">
        <v>1</v>
      </c>
      <c r="D44" s="209"/>
      <c r="E44" s="116"/>
      <c r="F44" s="116"/>
      <c r="G44" s="210" t="str">
        <f>IF(AND(E44&gt;0,F44&gt;0),E44/F44,"")</f>
        <v/>
      </c>
      <c r="H44" s="186"/>
      <c r="I44" s="117">
        <f>IF(AND(H44&gt;0,G44&gt;0,E44&gt;0),FLOOR(H44*G44+H46,1),0)</f>
        <v>0</v>
      </c>
      <c r="J44" s="192">
        <f t="shared" ref="J44" si="135">IF(OR(AND(I44&gt;0,C44=4),AND(I44&gt;0,C44=2),AND(I44&gt;0,C44=5)),FLOOR(I44*0.338,1),(IF(C44=3,0,0)))</f>
        <v>0</v>
      </c>
      <c r="K44" s="186"/>
      <c r="L44" s="72">
        <f t="shared" ref="L44" si="136">IF(AND(K44&gt;0,G44&gt;0,E44&gt;0),FLOOR(K44*G44+K46,1),0)</f>
        <v>0</v>
      </c>
      <c r="M44" s="187">
        <f t="shared" ref="M44" si="137">IF(OR(AND(L44&gt;0,C44=4),AND(L44&gt;0,C44=2),AND(L44&gt;0,C44=5)),FLOOR(L44*0.338,1),(IF(C44=3,0,0)))</f>
        <v>0</v>
      </c>
      <c r="N44" s="236"/>
      <c r="O44" s="237"/>
      <c r="P44" s="219" t="str">
        <f t="shared" ref="P44" si="138">IF(AND(D46&gt;=F44,F44&gt;=H44+K44),"OK","chyba vyplnění")</f>
        <v>OK</v>
      </c>
      <c r="Q44" s="7">
        <f t="shared" ref="Q44" si="139">IFERROR(H44/F44*G46,0)</f>
        <v>0</v>
      </c>
      <c r="R44" s="7">
        <f t="shared" ref="R44" si="140">IFERROR(K44/F44*G46,0)</f>
        <v>0</v>
      </c>
    </row>
    <row r="45" spans="1:18" ht="18" customHeight="1" x14ac:dyDescent="0.2">
      <c r="A45" s="231"/>
      <c r="B45" s="234"/>
      <c r="C45" s="198"/>
      <c r="D45" s="211"/>
      <c r="E45" s="74"/>
      <c r="F45" s="74"/>
      <c r="G45" s="212">
        <f>IF(OR(AND(E45&gt;0,F45&gt;0,C44=2),AND(E45&gt;0,F45&gt;0,C44=4)),E45/F45,0)</f>
        <v>0</v>
      </c>
      <c r="H45" s="188">
        <f t="shared" ref="H45" si="141">IF(OR(D44=0,D45=0,F45=0,G46=0,C46=3), 0,(MIN(F45,G46,H44/F44*F45,Q44)))</f>
        <v>0</v>
      </c>
      <c r="I45" s="72">
        <f>IF(AND(H45&gt;0,G45&gt;0),FLOOR(H45*G45,1),0)</f>
        <v>0</v>
      </c>
      <c r="J45" s="187">
        <f t="shared" ref="J45" si="142">IF(OR(AND(I45&gt;0,C44=4),AND(I45&gt;0,C44=2),AND(I45&gt;0,C44=5)),FLOOR(I45*0.338,1),(IF(C44=3,0,0)))</f>
        <v>0</v>
      </c>
      <c r="K45" s="188">
        <f t="shared" ref="K45" si="143">IF(OR(D44=0,D45=0,F45=0,G46=0,C46=3),0,(MIN(F45,G46,K44/F44*F45,R44)))</f>
        <v>0</v>
      </c>
      <c r="L45" s="72">
        <f t="shared" ref="L45" si="144">IF(AND(K45&gt;0,G45&gt;0),FLOOR(K45*G45,1),0)</f>
        <v>0</v>
      </c>
      <c r="M45" s="187">
        <f t="shared" ref="M45" si="145">IF(OR(AND(L45&gt;0,C44=4),AND(L45&gt;0,C44=2),AND(L45&gt;0,C44=5)),FLOOR(L45*0.338,1),(IF(C44=3,0,0)))</f>
        <v>0</v>
      </c>
      <c r="N45" s="238"/>
      <c r="O45" s="239"/>
      <c r="P45" s="220" t="str">
        <f t="shared" ref="P45" si="146">IF(AND(H44+K44+F45&lt;=D46),"OK","chyba vyplnění")</f>
        <v>OK</v>
      </c>
    </row>
    <row r="46" spans="1:18" ht="18" customHeight="1" thickBot="1" x14ac:dyDescent="0.25">
      <c r="A46" s="232"/>
      <c r="B46" s="235"/>
      <c r="C46" s="203">
        <v>1</v>
      </c>
      <c r="D46" s="213"/>
      <c r="E46" s="119">
        <f>SUM(E44:E45)</f>
        <v>0</v>
      </c>
      <c r="F46" s="120">
        <f>SUM(F44:F45)</f>
        <v>0</v>
      </c>
      <c r="G46" s="215">
        <f>FLOOR(IF(OR(AND(D45&gt;0,C46=2),AND(D45&gt;0,C46=4),AND(C46=3,F44=H44,D45&gt;0)),(F44+F45)/D45*D44,0),4)</f>
        <v>0</v>
      </c>
      <c r="H46" s="189"/>
      <c r="I46" s="128">
        <f>SUM(I44:I45)</f>
        <v>0</v>
      </c>
      <c r="J46" s="193">
        <f t="shared" ref="J46" si="147">SUM(J44:J45)</f>
        <v>0</v>
      </c>
      <c r="K46" s="189"/>
      <c r="L46" s="128">
        <f t="shared" ref="L46:M46" si="148">SUM(L44:L45)</f>
        <v>0</v>
      </c>
      <c r="M46" s="190">
        <f t="shared" si="148"/>
        <v>0</v>
      </c>
      <c r="N46" s="240"/>
      <c r="O46" s="241"/>
      <c r="P46" s="222" t="str">
        <f t="shared" ref="P46" si="149">IF(F46&gt;D46,"chyba vyplnění","OK")</f>
        <v>OK</v>
      </c>
    </row>
    <row r="47" spans="1:18" ht="18" customHeight="1" x14ac:dyDescent="0.2">
      <c r="A47" s="230">
        <v>12</v>
      </c>
      <c r="B47" s="233"/>
      <c r="C47" s="197">
        <v>1</v>
      </c>
      <c r="D47" s="209"/>
      <c r="E47" s="116"/>
      <c r="F47" s="116"/>
      <c r="G47" s="210" t="str">
        <f>IF(AND(E47&gt;0,F47&gt;0),E47/F47,"")</f>
        <v/>
      </c>
      <c r="H47" s="186"/>
      <c r="I47" s="117">
        <f>IF(AND(H47&gt;0,G47&gt;0,E47&gt;0),FLOOR(H47*G47+H49,1),0)</f>
        <v>0</v>
      </c>
      <c r="J47" s="192">
        <f t="shared" ref="J47" si="150">IF(OR(AND(I47&gt;0,C47=4),AND(I47&gt;0,C47=2),AND(I47&gt;0,C47=5)),FLOOR(I47*0.338,1),(IF(C47=3,0,0)))</f>
        <v>0</v>
      </c>
      <c r="K47" s="186"/>
      <c r="L47" s="72">
        <f t="shared" ref="L47" si="151">IF(AND(K47&gt;0,G47&gt;0,E47&gt;0),FLOOR(K47*G47+K49,1),0)</f>
        <v>0</v>
      </c>
      <c r="M47" s="187">
        <f t="shared" ref="M47" si="152">IF(OR(AND(L47&gt;0,C47=4),AND(L47&gt;0,C47=2),AND(L47&gt;0,C47=5)),FLOOR(L47*0.338,1),(IF(C47=3,0,0)))</f>
        <v>0</v>
      </c>
      <c r="N47" s="236"/>
      <c r="O47" s="237"/>
      <c r="P47" s="219" t="str">
        <f t="shared" ref="P47" si="153">IF(AND(D49&gt;=F47,F47&gt;=H47+K47),"OK","chyba vyplnění")</f>
        <v>OK</v>
      </c>
      <c r="Q47" s="7">
        <f t="shared" ref="Q47" si="154">IFERROR(H47/F47*G49,0)</f>
        <v>0</v>
      </c>
      <c r="R47" s="7">
        <f t="shared" ref="R47" si="155">IFERROR(K47/F47*G49,0)</f>
        <v>0</v>
      </c>
    </row>
    <row r="48" spans="1:18" ht="18" customHeight="1" x14ac:dyDescent="0.2">
      <c r="A48" s="231"/>
      <c r="B48" s="234"/>
      <c r="C48" s="198"/>
      <c r="D48" s="211"/>
      <c r="E48" s="74"/>
      <c r="F48" s="74"/>
      <c r="G48" s="212">
        <f>IF(OR(AND(E48&gt;0,F48&gt;0,C47=2),AND(E48&gt;0,F48&gt;0,C47=4)),E48/F48,0)</f>
        <v>0</v>
      </c>
      <c r="H48" s="188">
        <f t="shared" ref="H48" si="156">IF(OR(D47=0,D48=0,F48=0,G49=0,C49=3), 0,(MIN(F48,G49,H47/F47*F48,Q47)))</f>
        <v>0</v>
      </c>
      <c r="I48" s="72">
        <f>IF(AND(H48&gt;0,G48&gt;0),FLOOR(H48*G48,1),0)</f>
        <v>0</v>
      </c>
      <c r="J48" s="187">
        <f t="shared" ref="J48" si="157">IF(OR(AND(I48&gt;0,C47=4),AND(I48&gt;0,C47=2),AND(I48&gt;0,C47=5)),FLOOR(I48*0.338,1),(IF(C47=3,0,0)))</f>
        <v>0</v>
      </c>
      <c r="K48" s="188">
        <f t="shared" ref="K48" si="158">IF(OR(D47=0,D48=0,F48=0,G49=0,C49=3),0,(MIN(F48,G49,K47/F47*F48,R47)))</f>
        <v>0</v>
      </c>
      <c r="L48" s="72">
        <f t="shared" ref="L48" si="159">IF(AND(K48&gt;0,G48&gt;0),FLOOR(K48*G48,1),0)</f>
        <v>0</v>
      </c>
      <c r="M48" s="187">
        <f t="shared" ref="M48" si="160">IF(OR(AND(L48&gt;0,C47=4),AND(L48&gt;0,C47=2),AND(L48&gt;0,C47=5)),FLOOR(L48*0.338,1),(IF(C47=3,0,0)))</f>
        <v>0</v>
      </c>
      <c r="N48" s="238"/>
      <c r="O48" s="239"/>
      <c r="P48" s="220" t="str">
        <f t="shared" ref="P48" si="161">IF(AND(H47+K47+F48&lt;=D49),"OK","chyba vyplnění")</f>
        <v>OK</v>
      </c>
    </row>
    <row r="49" spans="1:18" ht="18" customHeight="1" thickBot="1" x14ac:dyDescent="0.25">
      <c r="A49" s="232"/>
      <c r="B49" s="235"/>
      <c r="C49" s="203"/>
      <c r="D49" s="213"/>
      <c r="E49" s="119">
        <f>SUM(E47:E48)</f>
        <v>0</v>
      </c>
      <c r="F49" s="120">
        <f>SUM(F47:F48)</f>
        <v>0</v>
      </c>
      <c r="G49" s="215">
        <f>FLOOR(IF(OR(AND(D48&gt;0,C49=2),AND(D48&gt;0,C49=4),AND(C49=3,F47=H47,D48&gt;0)),(F47+F48)/D48*D47,0),4)</f>
        <v>0</v>
      </c>
      <c r="H49" s="189"/>
      <c r="I49" s="128">
        <f>SUM(I47:I48)</f>
        <v>0</v>
      </c>
      <c r="J49" s="193">
        <f t="shared" ref="J49" si="162">SUM(J47:J48)</f>
        <v>0</v>
      </c>
      <c r="K49" s="189"/>
      <c r="L49" s="128">
        <f t="shared" ref="L49:M49" si="163">SUM(L47:L48)</f>
        <v>0</v>
      </c>
      <c r="M49" s="190">
        <f t="shared" si="163"/>
        <v>0</v>
      </c>
      <c r="N49" s="240"/>
      <c r="O49" s="241"/>
      <c r="P49" s="222" t="str">
        <f t="shared" ref="P49" si="164">IF(F49&gt;D49,"chyba vyplnění","OK")</f>
        <v>OK</v>
      </c>
    </row>
    <row r="50" spans="1:18" ht="18" customHeight="1" x14ac:dyDescent="0.2">
      <c r="A50" s="230">
        <v>13</v>
      </c>
      <c r="B50" s="233"/>
      <c r="C50" s="197">
        <v>1</v>
      </c>
      <c r="D50" s="209"/>
      <c r="E50" s="116"/>
      <c r="F50" s="116"/>
      <c r="G50" s="210" t="str">
        <f>IF(AND(E50&gt;0,F50&gt;0),E50/F50,"")</f>
        <v/>
      </c>
      <c r="H50" s="186"/>
      <c r="I50" s="117">
        <f>IF(AND(H50&gt;0,G50&gt;0,E50&gt;0),FLOOR(H50*G50+H52,1),0)</f>
        <v>0</v>
      </c>
      <c r="J50" s="192">
        <f t="shared" ref="J50" si="165">IF(OR(AND(I50&gt;0,C50=4),AND(I50&gt;0,C50=2),AND(I50&gt;0,C50=5)),FLOOR(I50*0.338,1),(IF(C50=3,0,0)))</f>
        <v>0</v>
      </c>
      <c r="K50" s="186"/>
      <c r="L50" s="72">
        <f t="shared" ref="L50" si="166">IF(AND(K50&gt;0,G50&gt;0,E50&gt;0),FLOOR(K50*G50+K52,1),0)</f>
        <v>0</v>
      </c>
      <c r="M50" s="187">
        <f t="shared" ref="M50" si="167">IF(OR(AND(L50&gt;0,C50=4),AND(L50&gt;0,C50=2),AND(L50&gt;0,C50=5)),FLOOR(L50*0.338,1),(IF(C50=3,0,0)))</f>
        <v>0</v>
      </c>
      <c r="N50" s="236"/>
      <c r="O50" s="237"/>
      <c r="P50" s="219" t="str">
        <f t="shared" ref="P50" si="168">IF(AND(D52&gt;=F50,F50&gt;=H50+K50),"OK","chyba vyplnění")</f>
        <v>OK</v>
      </c>
      <c r="Q50" s="7">
        <f t="shared" ref="Q50" si="169">IFERROR(H50/F50*G52,0)</f>
        <v>0</v>
      </c>
      <c r="R50" s="7">
        <f t="shared" ref="R50" si="170">IFERROR(K50/F50*G52,0)</f>
        <v>0</v>
      </c>
    </row>
    <row r="51" spans="1:18" ht="18" customHeight="1" x14ac:dyDescent="0.2">
      <c r="A51" s="231"/>
      <c r="B51" s="234"/>
      <c r="C51" s="198"/>
      <c r="D51" s="211"/>
      <c r="E51" s="74"/>
      <c r="F51" s="74"/>
      <c r="G51" s="212">
        <f>IF(OR(AND(E51&gt;0,F51&gt;0,C50=2),AND(E51&gt;0,F51&gt;0,C50=4)),E51/F51,0)</f>
        <v>0</v>
      </c>
      <c r="H51" s="188">
        <f t="shared" ref="H51" si="171">IF(OR(D50=0,D51=0,F51=0,G52=0,C52=3), 0,(MIN(F51,G52,H50/F50*F51,Q50)))</f>
        <v>0</v>
      </c>
      <c r="I51" s="72">
        <f>IF(AND(H51&gt;0,G51&gt;0),FLOOR(H51*G51,1),0)</f>
        <v>0</v>
      </c>
      <c r="J51" s="187">
        <f t="shared" ref="J51" si="172">IF(OR(AND(I51&gt;0,C50=4),AND(I51&gt;0,C50=2),AND(I51&gt;0,C50=5)),FLOOR(I51*0.338,1),(IF(C50=3,0,0)))</f>
        <v>0</v>
      </c>
      <c r="K51" s="188">
        <f t="shared" ref="K51" si="173">IF(OR(D50=0,D51=0,F51=0,G52=0,C52=3),0,(MIN(F51,G52,K50/F50*F51,R50)))</f>
        <v>0</v>
      </c>
      <c r="L51" s="72">
        <f t="shared" ref="L51" si="174">IF(AND(K51&gt;0,G51&gt;0),FLOOR(K51*G51,1),0)</f>
        <v>0</v>
      </c>
      <c r="M51" s="187">
        <f t="shared" ref="M51" si="175">IF(OR(AND(L51&gt;0,C50=4),AND(L51&gt;0,C50=2),AND(L51&gt;0,C50=5)),FLOOR(L51*0.338,1),(IF(C50=3,0,0)))</f>
        <v>0</v>
      </c>
      <c r="N51" s="238"/>
      <c r="O51" s="239"/>
      <c r="P51" s="220" t="str">
        <f t="shared" ref="P51" si="176">IF(AND(H50+K50+F51&lt;=D52),"OK","chyba vyplnění")</f>
        <v>OK</v>
      </c>
    </row>
    <row r="52" spans="1:18" ht="18" customHeight="1" thickBot="1" x14ac:dyDescent="0.25">
      <c r="A52" s="232"/>
      <c r="B52" s="235"/>
      <c r="C52" s="203"/>
      <c r="D52" s="213"/>
      <c r="E52" s="119">
        <f>SUM(E50:E51)</f>
        <v>0</v>
      </c>
      <c r="F52" s="120">
        <f>SUM(F50:F51)</f>
        <v>0</v>
      </c>
      <c r="G52" s="215">
        <f>FLOOR(IF(OR(AND(D51&gt;0,C52=2),AND(D51&gt;0,C52=4),AND(C52=3,F50=H50,D51&gt;0)),(F50+F51)/D51*D50,0),4)</f>
        <v>0</v>
      </c>
      <c r="H52" s="189"/>
      <c r="I52" s="128">
        <f>SUM(I50:I51)</f>
        <v>0</v>
      </c>
      <c r="J52" s="193">
        <f t="shared" ref="J52" si="177">SUM(J50:J51)</f>
        <v>0</v>
      </c>
      <c r="K52" s="189"/>
      <c r="L52" s="128">
        <f t="shared" ref="L52:M52" si="178">SUM(L50:L51)</f>
        <v>0</v>
      </c>
      <c r="M52" s="190">
        <f t="shared" si="178"/>
        <v>0</v>
      </c>
      <c r="N52" s="240"/>
      <c r="O52" s="241"/>
      <c r="P52" s="222" t="str">
        <f t="shared" ref="P52" si="179">IF(F52&gt;D52,"chyba vyplnění","OK")</f>
        <v>OK</v>
      </c>
    </row>
    <row r="53" spans="1:18" ht="18" customHeight="1" x14ac:dyDescent="0.2">
      <c r="A53" s="230">
        <v>14</v>
      </c>
      <c r="B53" s="233"/>
      <c r="C53" s="197">
        <v>1</v>
      </c>
      <c r="D53" s="209"/>
      <c r="E53" s="116"/>
      <c r="F53" s="116"/>
      <c r="G53" s="210" t="str">
        <f>IF(AND(E53&gt;0,F53&gt;0),E53/F53,"")</f>
        <v/>
      </c>
      <c r="H53" s="186"/>
      <c r="I53" s="117">
        <f>IF(AND(H53&gt;0,G53&gt;0,E53&gt;0),FLOOR(H53*G53+H55,1),0)</f>
        <v>0</v>
      </c>
      <c r="J53" s="192">
        <f t="shared" ref="J53" si="180">IF(OR(AND(I53&gt;0,C53=4),AND(I53&gt;0,C53=2),AND(I53&gt;0,C53=5)),FLOOR(I53*0.338,1),(IF(C53=3,0,0)))</f>
        <v>0</v>
      </c>
      <c r="K53" s="186"/>
      <c r="L53" s="72">
        <f t="shared" ref="L53" si="181">IF(AND(K53&gt;0,G53&gt;0,E53&gt;0),FLOOR(K53*G53+K55,1),0)</f>
        <v>0</v>
      </c>
      <c r="M53" s="187">
        <f t="shared" ref="M53" si="182">IF(OR(AND(L53&gt;0,C53=4),AND(L53&gt;0,C53=2),AND(L53&gt;0,C53=5)),FLOOR(L53*0.338,1),(IF(C53=3,0,0)))</f>
        <v>0</v>
      </c>
      <c r="N53" s="236"/>
      <c r="O53" s="237"/>
      <c r="P53" s="219" t="str">
        <f t="shared" ref="P53" si="183">IF(AND(D55&gt;=F53,F53&gt;=H53+K53),"OK","chyba vyplnění")</f>
        <v>OK</v>
      </c>
      <c r="Q53" s="7">
        <f t="shared" ref="Q53" si="184">IFERROR(H53/F53*G55,0)</f>
        <v>0</v>
      </c>
      <c r="R53" s="7">
        <f t="shared" ref="R53" si="185">IFERROR(K53/F53*G55,0)</f>
        <v>0</v>
      </c>
    </row>
    <row r="54" spans="1:18" ht="18" customHeight="1" x14ac:dyDescent="0.2">
      <c r="A54" s="231"/>
      <c r="B54" s="234"/>
      <c r="C54" s="198"/>
      <c r="D54" s="211"/>
      <c r="E54" s="74"/>
      <c r="F54" s="74"/>
      <c r="G54" s="212">
        <f>IF(OR(AND(E54&gt;0,F54&gt;0,C53=2),AND(E54&gt;0,F54&gt;0,C53=4)),E54/F54,0)</f>
        <v>0</v>
      </c>
      <c r="H54" s="188">
        <f t="shared" ref="H54" si="186">IF(OR(D53=0,D54=0,F54=0,G55=0,C55=3), 0,(MIN(F54,G55,H53/F53*F54,Q53)))</f>
        <v>0</v>
      </c>
      <c r="I54" s="72">
        <f>IF(AND(H54&gt;0,G54&gt;0),FLOOR(H54*G54,1),0)</f>
        <v>0</v>
      </c>
      <c r="J54" s="187">
        <f t="shared" ref="J54" si="187">IF(OR(AND(I54&gt;0,C53=4),AND(I54&gt;0,C53=2),AND(I54&gt;0,C53=5)),FLOOR(I54*0.338,1),(IF(C53=3,0,0)))</f>
        <v>0</v>
      </c>
      <c r="K54" s="188">
        <f t="shared" ref="K54" si="188">IF(OR(D53=0,D54=0,F54=0,G55=0,C55=3),0,(MIN(F54,G55,K53/F53*F54,R53)))</f>
        <v>0</v>
      </c>
      <c r="L54" s="72">
        <f t="shared" ref="L54" si="189">IF(AND(K54&gt;0,G54&gt;0),FLOOR(K54*G54,1),0)</f>
        <v>0</v>
      </c>
      <c r="M54" s="187">
        <f t="shared" ref="M54" si="190">IF(OR(AND(L54&gt;0,C53=4),AND(L54&gt;0,C53=2),AND(L54&gt;0,C53=5)),FLOOR(L54*0.338,1),(IF(C53=3,0,0)))</f>
        <v>0</v>
      </c>
      <c r="N54" s="238"/>
      <c r="O54" s="239"/>
      <c r="P54" s="220" t="str">
        <f t="shared" ref="P54" si="191">IF(AND(H53+K53+F54&lt;=D55),"OK","chyba vyplnění")</f>
        <v>OK</v>
      </c>
    </row>
    <row r="55" spans="1:18" ht="18" customHeight="1" thickBot="1" x14ac:dyDescent="0.25">
      <c r="A55" s="232"/>
      <c r="B55" s="235"/>
      <c r="C55" s="203"/>
      <c r="D55" s="213"/>
      <c r="E55" s="119">
        <f>SUM(E53:E54)</f>
        <v>0</v>
      </c>
      <c r="F55" s="120">
        <f>SUM(F53:F54)</f>
        <v>0</v>
      </c>
      <c r="G55" s="215">
        <f>FLOOR(IF(OR(AND(D54&gt;0,C55=2),AND(D54&gt;0,C55=4),AND(C55=3,F53=H53,D54&gt;0)),(F53+F54)/D54*D53,0),4)</f>
        <v>0</v>
      </c>
      <c r="H55" s="189"/>
      <c r="I55" s="128">
        <f>SUM(I53:I54)</f>
        <v>0</v>
      </c>
      <c r="J55" s="193">
        <f t="shared" ref="J55" si="192">SUM(J53:J54)</f>
        <v>0</v>
      </c>
      <c r="K55" s="189"/>
      <c r="L55" s="128">
        <f t="shared" ref="L55:M55" si="193">SUM(L53:L54)</f>
        <v>0</v>
      </c>
      <c r="M55" s="190">
        <f t="shared" si="193"/>
        <v>0</v>
      </c>
      <c r="N55" s="240"/>
      <c r="O55" s="241"/>
      <c r="P55" s="222" t="str">
        <f t="shared" ref="P55" si="194">IF(F55&gt;D55,"chyba vyplnění","OK")</f>
        <v>OK</v>
      </c>
    </row>
    <row r="56" spans="1:18" ht="18" customHeight="1" x14ac:dyDescent="0.2">
      <c r="A56" s="230">
        <v>15</v>
      </c>
      <c r="B56" s="233"/>
      <c r="C56" s="197">
        <v>1</v>
      </c>
      <c r="D56" s="209"/>
      <c r="E56" s="116"/>
      <c r="F56" s="116"/>
      <c r="G56" s="210" t="str">
        <f>IF(AND(E56&gt;0,F56&gt;0),E56/F56,"")</f>
        <v/>
      </c>
      <c r="H56" s="186"/>
      <c r="I56" s="117">
        <f>IF(AND(H56&gt;0,G56&gt;0,E56&gt;0),FLOOR(H56*G56+H58,1),0)</f>
        <v>0</v>
      </c>
      <c r="J56" s="192">
        <f t="shared" ref="J56" si="195">IF(OR(AND(I56&gt;0,C56=4),AND(I56&gt;0,C56=2),AND(I56&gt;0,C56=5)),FLOOR(I56*0.338,1),(IF(C56=3,0,0)))</f>
        <v>0</v>
      </c>
      <c r="K56" s="186"/>
      <c r="L56" s="72">
        <f t="shared" ref="L56" si="196">IF(AND(K56&gt;0,G56&gt;0,E56&gt;0),FLOOR(K56*G56+K58,1),0)</f>
        <v>0</v>
      </c>
      <c r="M56" s="187">
        <f t="shared" ref="M56" si="197">IF(OR(AND(L56&gt;0,C56=4),AND(L56&gt;0,C56=2),AND(L56&gt;0,C56=5)),FLOOR(L56*0.338,1),(IF(C56=3,0,0)))</f>
        <v>0</v>
      </c>
      <c r="N56" s="236"/>
      <c r="O56" s="237"/>
      <c r="P56" s="219" t="str">
        <f t="shared" ref="P56" si="198">IF(AND(D58&gt;=F56,F56&gt;=H56+K56),"OK","chyba vyplnění")</f>
        <v>OK</v>
      </c>
      <c r="Q56" s="7">
        <f t="shared" ref="Q56" si="199">IFERROR(H56/F56*G58,0)</f>
        <v>0</v>
      </c>
      <c r="R56" s="7">
        <f t="shared" ref="R56" si="200">IFERROR(K56/F56*G58,0)</f>
        <v>0</v>
      </c>
    </row>
    <row r="57" spans="1:18" ht="18" customHeight="1" x14ac:dyDescent="0.2">
      <c r="A57" s="231"/>
      <c r="B57" s="234"/>
      <c r="C57" s="198"/>
      <c r="D57" s="211"/>
      <c r="E57" s="74"/>
      <c r="F57" s="74"/>
      <c r="G57" s="212">
        <f>IF(OR(AND(E57&gt;0,F57&gt;0,C56=2),AND(E57&gt;0,F57&gt;0,C56=4)),E57/F57,0)</f>
        <v>0</v>
      </c>
      <c r="H57" s="188">
        <f t="shared" ref="H57" si="201">IF(OR(D56=0,D57=0,F57=0,G58=0,C58=3), 0,(MIN(F57,G58,H56/F56*F57,Q56)))</f>
        <v>0</v>
      </c>
      <c r="I57" s="72">
        <f>IF(AND(H57&gt;0,G57&gt;0),FLOOR(H57*G57,1),0)</f>
        <v>0</v>
      </c>
      <c r="J57" s="187">
        <f t="shared" ref="J57" si="202">IF(OR(AND(I57&gt;0,C56=4),AND(I57&gt;0,C56=2),AND(I57&gt;0,C56=5)),FLOOR(I57*0.338,1),(IF(C56=3,0,0)))</f>
        <v>0</v>
      </c>
      <c r="K57" s="188">
        <f t="shared" ref="K57" si="203">IF(OR(D56=0,D57=0,F57=0,G58=0,C58=3),0,(MIN(F57,G58,K56/F56*F57,R56)))</f>
        <v>0</v>
      </c>
      <c r="L57" s="72">
        <f t="shared" ref="L57" si="204">IF(AND(K57&gt;0,G57&gt;0),FLOOR(K57*G57,1),0)</f>
        <v>0</v>
      </c>
      <c r="M57" s="187">
        <f t="shared" ref="M57" si="205">IF(OR(AND(L57&gt;0,C56=4),AND(L57&gt;0,C56=2),AND(L57&gt;0,C56=5)),FLOOR(L57*0.338,1),(IF(C56=3,0,0)))</f>
        <v>0</v>
      </c>
      <c r="N57" s="238"/>
      <c r="O57" s="239"/>
      <c r="P57" s="220" t="str">
        <f t="shared" ref="P57" si="206">IF(AND(H56+K56+F57&lt;=D58),"OK","chyba vyplnění")</f>
        <v>OK</v>
      </c>
    </row>
    <row r="58" spans="1:18" ht="18" customHeight="1" thickBot="1" x14ac:dyDescent="0.25">
      <c r="A58" s="232"/>
      <c r="B58" s="235"/>
      <c r="C58" s="203"/>
      <c r="D58" s="213"/>
      <c r="E58" s="119">
        <f>SUM(E56:E57)</f>
        <v>0</v>
      </c>
      <c r="F58" s="120">
        <f>SUM(F56:F57)</f>
        <v>0</v>
      </c>
      <c r="G58" s="215">
        <f>FLOOR(IF(OR(AND(D57&gt;0,C58=2),AND(D57&gt;0,C58=4),AND(C58=3,F56=H56,D57&gt;0)),(F56+F57)/D57*D56,0),4)</f>
        <v>0</v>
      </c>
      <c r="H58" s="189"/>
      <c r="I58" s="128">
        <f>SUM(I56:I57)</f>
        <v>0</v>
      </c>
      <c r="J58" s="193">
        <f t="shared" ref="J58" si="207">SUM(J56:J57)</f>
        <v>0</v>
      </c>
      <c r="K58" s="189"/>
      <c r="L58" s="128">
        <f t="shared" ref="L58:M58" si="208">SUM(L56:L57)</f>
        <v>0</v>
      </c>
      <c r="M58" s="190">
        <f t="shared" si="208"/>
        <v>0</v>
      </c>
      <c r="N58" s="240"/>
      <c r="O58" s="241"/>
      <c r="P58" s="222" t="str">
        <f t="shared" ref="P58" si="209">IF(F58&gt;D58,"chyba vyplnění","OK")</f>
        <v>OK</v>
      </c>
    </row>
    <row r="59" spans="1:18" ht="18" customHeight="1" x14ac:dyDescent="0.2">
      <c r="A59" s="230">
        <v>16</v>
      </c>
      <c r="B59" s="233"/>
      <c r="C59" s="197">
        <v>1</v>
      </c>
      <c r="D59" s="209"/>
      <c r="E59" s="116"/>
      <c r="F59" s="116"/>
      <c r="G59" s="210" t="str">
        <f>IF(AND(E59&gt;0,F59&gt;0),E59/F59,"")</f>
        <v/>
      </c>
      <c r="H59" s="186"/>
      <c r="I59" s="117">
        <f>IF(AND(H59&gt;0,G59&gt;0,E59&gt;0),FLOOR(H59*G59+H61,1),0)</f>
        <v>0</v>
      </c>
      <c r="J59" s="192">
        <f t="shared" ref="J59" si="210">IF(OR(AND(I59&gt;0,C59=4),AND(I59&gt;0,C59=2),AND(I59&gt;0,C59=5)),FLOOR(I59*0.338,1),(IF(C59=3,0,0)))</f>
        <v>0</v>
      </c>
      <c r="K59" s="186"/>
      <c r="L59" s="72">
        <f t="shared" ref="L59" si="211">IF(AND(K59&gt;0,G59&gt;0,E59&gt;0),FLOOR(K59*G59+K61,1),0)</f>
        <v>0</v>
      </c>
      <c r="M59" s="187">
        <f t="shared" ref="M59" si="212">IF(OR(AND(L59&gt;0,C59=4),AND(L59&gt;0,C59=2),AND(L59&gt;0,C59=5)),FLOOR(L59*0.338,1),(IF(C59=3,0,0)))</f>
        <v>0</v>
      </c>
      <c r="N59" s="236"/>
      <c r="O59" s="237"/>
      <c r="P59" s="219" t="str">
        <f t="shared" ref="P59" si="213">IF(AND(D61&gt;=F59,F59&gt;=H59+K59),"OK","chyba vyplnění")</f>
        <v>OK</v>
      </c>
      <c r="Q59" s="7">
        <f t="shared" ref="Q59" si="214">IFERROR(H59/F59*G61,0)</f>
        <v>0</v>
      </c>
      <c r="R59" s="7">
        <f t="shared" ref="R59" si="215">IFERROR(K59/F59*G61,0)</f>
        <v>0</v>
      </c>
    </row>
    <row r="60" spans="1:18" ht="18" customHeight="1" x14ac:dyDescent="0.2">
      <c r="A60" s="231"/>
      <c r="B60" s="234"/>
      <c r="C60" s="198"/>
      <c r="D60" s="211"/>
      <c r="E60" s="74"/>
      <c r="F60" s="74"/>
      <c r="G60" s="212">
        <f>IF(OR(AND(E60&gt;0,F60&gt;0,C59=2),AND(E60&gt;0,F60&gt;0,C59=4)),E60/F60,0)</f>
        <v>0</v>
      </c>
      <c r="H60" s="188">
        <f t="shared" ref="H60" si="216">IF(OR(D59=0,D60=0,F60=0,G61=0,C61=3), 0,(MIN(F60,G61,H59/F59*F60,Q59)))</f>
        <v>0</v>
      </c>
      <c r="I60" s="72">
        <f>IF(AND(H60&gt;0,G60&gt;0),FLOOR(H60*G60,1),0)</f>
        <v>0</v>
      </c>
      <c r="J60" s="187">
        <f t="shared" ref="J60" si="217">IF(OR(AND(I60&gt;0,C59=4),AND(I60&gt;0,C59=2),AND(I60&gt;0,C59=5)),FLOOR(I60*0.338,1),(IF(C59=3,0,0)))</f>
        <v>0</v>
      </c>
      <c r="K60" s="188">
        <f t="shared" ref="K60" si="218">IF(OR(D59=0,D60=0,F60=0,G61=0,C61=3),0,(MIN(F60,G61,K59/F59*F60,R59)))</f>
        <v>0</v>
      </c>
      <c r="L60" s="72">
        <f t="shared" ref="L60" si="219">IF(AND(K60&gt;0,G60&gt;0),FLOOR(K60*G60,1),0)</f>
        <v>0</v>
      </c>
      <c r="M60" s="187">
        <f t="shared" ref="M60" si="220">IF(OR(AND(L60&gt;0,C59=4),AND(L60&gt;0,C59=2),AND(L60&gt;0,C59=5)),FLOOR(L60*0.338,1),(IF(C59=3,0,0)))</f>
        <v>0</v>
      </c>
      <c r="N60" s="238"/>
      <c r="O60" s="239"/>
      <c r="P60" s="220" t="str">
        <f t="shared" ref="P60" si="221">IF(AND(H59+K59+F60&lt;=D61),"OK","chyba vyplnění")</f>
        <v>OK</v>
      </c>
    </row>
    <row r="61" spans="1:18" ht="18" customHeight="1" thickBot="1" x14ac:dyDescent="0.25">
      <c r="A61" s="232"/>
      <c r="B61" s="235"/>
      <c r="C61" s="203"/>
      <c r="D61" s="213"/>
      <c r="E61" s="119">
        <f>SUM(E59:E60)</f>
        <v>0</v>
      </c>
      <c r="F61" s="120">
        <f>SUM(F59:F60)</f>
        <v>0</v>
      </c>
      <c r="G61" s="215">
        <f>FLOOR(IF(OR(AND(D60&gt;0,C61=2),AND(D60&gt;0,C61=4),AND(C61=3,F59=H59,D60&gt;0)),(F59+F60)/D60*D59,0),4)</f>
        <v>0</v>
      </c>
      <c r="H61" s="189"/>
      <c r="I61" s="128">
        <f>SUM(I59:I60)</f>
        <v>0</v>
      </c>
      <c r="J61" s="193">
        <f t="shared" ref="J61" si="222">SUM(J59:J60)</f>
        <v>0</v>
      </c>
      <c r="K61" s="189"/>
      <c r="L61" s="128">
        <f t="shared" ref="L61:M61" si="223">SUM(L59:L60)</f>
        <v>0</v>
      </c>
      <c r="M61" s="190">
        <f t="shared" si="223"/>
        <v>0</v>
      </c>
      <c r="N61" s="240"/>
      <c r="O61" s="241"/>
      <c r="P61" s="222" t="str">
        <f t="shared" ref="P61" si="224">IF(F61&gt;D61,"chyba vyplnění","OK")</f>
        <v>OK</v>
      </c>
    </row>
    <row r="62" spans="1:18" ht="18" customHeight="1" x14ac:dyDescent="0.2">
      <c r="A62" s="230">
        <v>17</v>
      </c>
      <c r="B62" s="233"/>
      <c r="C62" s="197">
        <v>1</v>
      </c>
      <c r="D62" s="209"/>
      <c r="E62" s="116"/>
      <c r="F62" s="116"/>
      <c r="G62" s="210" t="str">
        <f>IF(AND(E62&gt;0,F62&gt;0),E62/F62,"")</f>
        <v/>
      </c>
      <c r="H62" s="186"/>
      <c r="I62" s="117">
        <f>IF(AND(H62&gt;0,G62&gt;0,E62&gt;0),FLOOR(H62*G62+H64,1),0)</f>
        <v>0</v>
      </c>
      <c r="J62" s="192">
        <f t="shared" ref="J62" si="225">IF(OR(AND(I62&gt;0,C62=4),AND(I62&gt;0,C62=2),AND(I62&gt;0,C62=5)),FLOOR(I62*0.338,1),(IF(C62=3,0,0)))</f>
        <v>0</v>
      </c>
      <c r="K62" s="186"/>
      <c r="L62" s="72">
        <f t="shared" ref="L62" si="226">IF(AND(K62&gt;0,G62&gt;0,E62&gt;0),FLOOR(K62*G62+K64,1),0)</f>
        <v>0</v>
      </c>
      <c r="M62" s="187">
        <f t="shared" ref="M62" si="227">IF(OR(AND(L62&gt;0,C62=4),AND(L62&gt;0,C62=2),AND(L62&gt;0,C62=5)),FLOOR(L62*0.338,1),(IF(C62=3,0,0)))</f>
        <v>0</v>
      </c>
      <c r="N62" s="236"/>
      <c r="O62" s="237"/>
      <c r="P62" s="219" t="str">
        <f t="shared" ref="P62" si="228">IF(AND(D64&gt;=F62,F62&gt;=H62+K62),"OK","chyba vyplnění")</f>
        <v>OK</v>
      </c>
      <c r="Q62" s="7">
        <f t="shared" ref="Q62" si="229">IFERROR(H62/F62*G64,0)</f>
        <v>0</v>
      </c>
      <c r="R62" s="7">
        <f t="shared" ref="R62" si="230">IFERROR(K62/F62*G64,0)</f>
        <v>0</v>
      </c>
    </row>
    <row r="63" spans="1:18" ht="18" customHeight="1" x14ac:dyDescent="0.2">
      <c r="A63" s="231"/>
      <c r="B63" s="234"/>
      <c r="C63" s="198"/>
      <c r="D63" s="211"/>
      <c r="E63" s="74"/>
      <c r="F63" s="74"/>
      <c r="G63" s="212">
        <f>IF(OR(AND(E63&gt;0,F63&gt;0,C62=2),AND(E63&gt;0,F63&gt;0,C62=4)),E63/F63,0)</f>
        <v>0</v>
      </c>
      <c r="H63" s="188">
        <f t="shared" ref="H63" si="231">IF(OR(D62=0,D63=0,F63=0,G64=0,C64=3), 0,(MIN(F63,G64,H62/F62*F63,Q62)))</f>
        <v>0</v>
      </c>
      <c r="I63" s="72">
        <f>IF(AND(H63&gt;0,G63&gt;0),FLOOR(H63*G63,1),0)</f>
        <v>0</v>
      </c>
      <c r="J63" s="187">
        <f t="shared" ref="J63" si="232">IF(OR(AND(I63&gt;0,C62=4),AND(I63&gt;0,C62=2),AND(I63&gt;0,C62=5)),FLOOR(I63*0.338,1),(IF(C62=3,0,0)))</f>
        <v>0</v>
      </c>
      <c r="K63" s="188">
        <f t="shared" ref="K63" si="233">IF(OR(D62=0,D63=0,F63=0,G64=0,C64=3),0,(MIN(F63,G64,K62/F62*F63,R62)))</f>
        <v>0</v>
      </c>
      <c r="L63" s="72">
        <f t="shared" ref="L63" si="234">IF(AND(K63&gt;0,G63&gt;0),FLOOR(K63*G63,1),0)</f>
        <v>0</v>
      </c>
      <c r="M63" s="187">
        <f t="shared" ref="M63" si="235">IF(OR(AND(L63&gt;0,C62=4),AND(L63&gt;0,C62=2),AND(L63&gt;0,C62=5)),FLOOR(L63*0.338,1),(IF(C62=3,0,0)))</f>
        <v>0</v>
      </c>
      <c r="N63" s="238"/>
      <c r="O63" s="239"/>
      <c r="P63" s="220" t="str">
        <f t="shared" ref="P63" si="236">IF(AND(H62+K62+F63&lt;=D64),"OK","chyba vyplnění")</f>
        <v>OK</v>
      </c>
    </row>
    <row r="64" spans="1:18" ht="18" customHeight="1" thickBot="1" x14ac:dyDescent="0.25">
      <c r="A64" s="232"/>
      <c r="B64" s="235"/>
      <c r="C64" s="203"/>
      <c r="D64" s="213"/>
      <c r="E64" s="119">
        <f>SUM(E62:E63)</f>
        <v>0</v>
      </c>
      <c r="F64" s="120">
        <f>SUM(F62:F63)</f>
        <v>0</v>
      </c>
      <c r="G64" s="215">
        <f>FLOOR(IF(OR(AND(D63&gt;0,C64=2),AND(D63&gt;0,C64=4),AND(C64=3,F62=H62,D63&gt;0)),(F62+F63)/D63*D62,0),4)</f>
        <v>0</v>
      </c>
      <c r="H64" s="189"/>
      <c r="I64" s="128">
        <f>SUM(I62:I63)</f>
        <v>0</v>
      </c>
      <c r="J64" s="193">
        <f t="shared" ref="J64" si="237">SUM(J62:J63)</f>
        <v>0</v>
      </c>
      <c r="K64" s="189"/>
      <c r="L64" s="128">
        <f t="shared" ref="L64:M64" si="238">SUM(L62:L63)</f>
        <v>0</v>
      </c>
      <c r="M64" s="190">
        <f t="shared" si="238"/>
        <v>0</v>
      </c>
      <c r="N64" s="240"/>
      <c r="O64" s="241"/>
      <c r="P64" s="222" t="str">
        <f t="shared" ref="P64" si="239">IF(F64&gt;D64,"chyba vyplnění","OK")</f>
        <v>OK</v>
      </c>
    </row>
    <row r="65" spans="1:18" ht="18" customHeight="1" x14ac:dyDescent="0.2">
      <c r="A65" s="230">
        <v>18</v>
      </c>
      <c r="B65" s="233"/>
      <c r="C65" s="197">
        <v>1</v>
      </c>
      <c r="D65" s="209"/>
      <c r="E65" s="116"/>
      <c r="F65" s="116"/>
      <c r="G65" s="210" t="str">
        <f>IF(AND(E65&gt;0,F65&gt;0),E65/F65,"")</f>
        <v/>
      </c>
      <c r="H65" s="186"/>
      <c r="I65" s="117">
        <f>IF(AND(H65&gt;0,G65&gt;0,E65&gt;0),FLOOR(H65*G65+H67,1),0)</f>
        <v>0</v>
      </c>
      <c r="J65" s="192">
        <f t="shared" ref="J65" si="240">IF(OR(AND(I65&gt;0,C65=4),AND(I65&gt;0,C65=2),AND(I65&gt;0,C65=5)),FLOOR(I65*0.338,1),(IF(C65=3,0,0)))</f>
        <v>0</v>
      </c>
      <c r="K65" s="186"/>
      <c r="L65" s="72">
        <f t="shared" ref="L65" si="241">IF(AND(K65&gt;0,G65&gt;0,E65&gt;0),FLOOR(K65*G65+K67,1),0)</f>
        <v>0</v>
      </c>
      <c r="M65" s="187">
        <f t="shared" ref="M65" si="242">IF(OR(AND(L65&gt;0,C65=4),AND(L65&gt;0,C65=2),AND(L65&gt;0,C65=5)),FLOOR(L65*0.338,1),(IF(C65=3,0,0)))</f>
        <v>0</v>
      </c>
      <c r="N65" s="236"/>
      <c r="O65" s="237"/>
      <c r="P65" s="219" t="str">
        <f t="shared" ref="P65" si="243">IF(AND(D67&gt;=F65,F65&gt;=H65+K65),"OK","chyba vyplnění")</f>
        <v>OK</v>
      </c>
      <c r="Q65" s="7">
        <f t="shared" ref="Q65" si="244">IFERROR(H65/F65*G67,0)</f>
        <v>0</v>
      </c>
      <c r="R65" s="7">
        <f t="shared" ref="R65" si="245">IFERROR(K65/F65*G67,0)</f>
        <v>0</v>
      </c>
    </row>
    <row r="66" spans="1:18" ht="18" customHeight="1" x14ac:dyDescent="0.2">
      <c r="A66" s="231"/>
      <c r="B66" s="234"/>
      <c r="C66" s="198"/>
      <c r="D66" s="211"/>
      <c r="E66" s="74"/>
      <c r="F66" s="74"/>
      <c r="G66" s="212">
        <f>IF(OR(AND(E66&gt;0,F66&gt;0,C65=2),AND(E66&gt;0,F66&gt;0,C65=4)),E66/F66,0)</f>
        <v>0</v>
      </c>
      <c r="H66" s="188">
        <f t="shared" ref="H66" si="246">IF(OR(D65=0,D66=0,F66=0,G67=0,C67=3), 0,(MIN(F66,G67,H65/F65*F66,Q65)))</f>
        <v>0</v>
      </c>
      <c r="I66" s="72">
        <f>IF(AND(H66&gt;0,G66&gt;0),FLOOR(H66*G66,1),0)</f>
        <v>0</v>
      </c>
      <c r="J66" s="187">
        <f t="shared" ref="J66" si="247">IF(OR(AND(I66&gt;0,C65=4),AND(I66&gt;0,C65=2),AND(I66&gt;0,C65=5)),FLOOR(I66*0.338,1),(IF(C65=3,0,0)))</f>
        <v>0</v>
      </c>
      <c r="K66" s="188">
        <f t="shared" ref="K66" si="248">IF(OR(D65=0,D66=0,F66=0,G67=0,C67=3),0,(MIN(F66,G67,K65/F65*F66,R65)))</f>
        <v>0</v>
      </c>
      <c r="L66" s="72">
        <f t="shared" ref="L66" si="249">IF(AND(K66&gt;0,G66&gt;0),FLOOR(K66*G66,1),0)</f>
        <v>0</v>
      </c>
      <c r="M66" s="187">
        <f t="shared" ref="M66" si="250">IF(OR(AND(L66&gt;0,C65=4),AND(L66&gt;0,C65=2),AND(L66&gt;0,C65=5)),FLOOR(L66*0.338,1),(IF(C65=3,0,0)))</f>
        <v>0</v>
      </c>
      <c r="N66" s="238"/>
      <c r="O66" s="239"/>
      <c r="P66" s="220" t="str">
        <f t="shared" ref="P66" si="251">IF(AND(H65+K65+F66&lt;=D67),"OK","chyba vyplnění")</f>
        <v>OK</v>
      </c>
    </row>
    <row r="67" spans="1:18" ht="18" customHeight="1" thickBot="1" x14ac:dyDescent="0.25">
      <c r="A67" s="232"/>
      <c r="B67" s="235"/>
      <c r="C67" s="203"/>
      <c r="D67" s="213"/>
      <c r="E67" s="119">
        <f>SUM(E65:E66)</f>
        <v>0</v>
      </c>
      <c r="F67" s="120">
        <f>SUM(F65:F66)</f>
        <v>0</v>
      </c>
      <c r="G67" s="215">
        <f>FLOOR(IF(OR(AND(D66&gt;0,C67=2),AND(D66&gt;0,C67=4),AND(C67=3,F65=H65,D66&gt;0)),(F65+F66)/D66*D65,0),4)</f>
        <v>0</v>
      </c>
      <c r="H67" s="189"/>
      <c r="I67" s="128">
        <f>SUM(I65:I66)</f>
        <v>0</v>
      </c>
      <c r="J67" s="193">
        <f t="shared" ref="J67" si="252">SUM(J65:J66)</f>
        <v>0</v>
      </c>
      <c r="K67" s="189"/>
      <c r="L67" s="128">
        <f t="shared" ref="L67:M67" si="253">SUM(L65:L66)</f>
        <v>0</v>
      </c>
      <c r="M67" s="190">
        <f t="shared" si="253"/>
        <v>0</v>
      </c>
      <c r="N67" s="240"/>
      <c r="O67" s="241"/>
      <c r="P67" s="222" t="str">
        <f t="shared" ref="P67" si="254">IF(F67&gt;D67,"chyba vyplnění","OK")</f>
        <v>OK</v>
      </c>
    </row>
    <row r="68" spans="1:18" ht="18" customHeight="1" x14ac:dyDescent="0.2">
      <c r="A68" s="230">
        <v>19</v>
      </c>
      <c r="B68" s="233"/>
      <c r="C68" s="197">
        <v>1</v>
      </c>
      <c r="D68" s="209"/>
      <c r="E68" s="116"/>
      <c r="F68" s="116"/>
      <c r="G68" s="210" t="str">
        <f>IF(AND(E68&gt;0,F68&gt;0),E68/F68,"")</f>
        <v/>
      </c>
      <c r="H68" s="186"/>
      <c r="I68" s="117">
        <f>IF(AND(H68&gt;0,G68&gt;0,E68&gt;0),FLOOR(H68*G68+H70,1),0)</f>
        <v>0</v>
      </c>
      <c r="J68" s="192">
        <f t="shared" ref="J68" si="255">IF(OR(AND(I68&gt;0,C68=4),AND(I68&gt;0,C68=2),AND(I68&gt;0,C68=5)),FLOOR(I68*0.338,1),(IF(C68=3,0,0)))</f>
        <v>0</v>
      </c>
      <c r="K68" s="186"/>
      <c r="L68" s="72">
        <f t="shared" ref="L68" si="256">IF(AND(K68&gt;0,G68&gt;0,E68&gt;0),FLOOR(K68*G68+K70,1),0)</f>
        <v>0</v>
      </c>
      <c r="M68" s="187">
        <f t="shared" ref="M68" si="257">IF(OR(AND(L68&gt;0,C68=4),AND(L68&gt;0,C68=2),AND(L68&gt;0,C68=5)),FLOOR(L68*0.338,1),(IF(C68=3,0,0)))</f>
        <v>0</v>
      </c>
      <c r="N68" s="236"/>
      <c r="O68" s="237"/>
      <c r="P68" s="219" t="str">
        <f t="shared" ref="P68" si="258">IF(AND(D70&gt;=F68,F68&gt;=H68+K68),"OK","chyba vyplnění")</f>
        <v>OK</v>
      </c>
      <c r="Q68" s="7">
        <f t="shared" ref="Q68" si="259">IFERROR(H68/F68*G70,0)</f>
        <v>0</v>
      </c>
      <c r="R68" s="7">
        <f t="shared" ref="R68" si="260">IFERROR(K68/F68*G70,0)</f>
        <v>0</v>
      </c>
    </row>
    <row r="69" spans="1:18" ht="18" customHeight="1" x14ac:dyDescent="0.2">
      <c r="A69" s="231"/>
      <c r="B69" s="234"/>
      <c r="C69" s="198"/>
      <c r="D69" s="211"/>
      <c r="E69" s="74"/>
      <c r="F69" s="74"/>
      <c r="G69" s="212">
        <f>IF(OR(AND(E69&gt;0,F69&gt;0,C68=2),AND(E69&gt;0,F69&gt;0,C68=4)),E69/F69,0)</f>
        <v>0</v>
      </c>
      <c r="H69" s="188">
        <f t="shared" ref="H69" si="261">IF(OR(D68=0,D69=0,F69=0,G70=0,C70=3), 0,(MIN(F69,G70,H68/F68*F69,Q68)))</f>
        <v>0</v>
      </c>
      <c r="I69" s="72">
        <f>IF(AND(H69&gt;0,G69&gt;0),FLOOR(H69*G69,1),0)</f>
        <v>0</v>
      </c>
      <c r="J69" s="187">
        <f t="shared" ref="J69" si="262">IF(OR(AND(I69&gt;0,C68=4),AND(I69&gt;0,C68=2),AND(I69&gt;0,C68=5)),FLOOR(I69*0.338,1),(IF(C68=3,0,0)))</f>
        <v>0</v>
      </c>
      <c r="K69" s="188">
        <f t="shared" ref="K69" si="263">IF(OR(D68=0,D69=0,F69=0,G70=0,C70=3),0,(MIN(F69,G70,K68/F68*F69,R68)))</f>
        <v>0</v>
      </c>
      <c r="L69" s="72">
        <f t="shared" ref="L69" si="264">IF(AND(K69&gt;0,G69&gt;0),FLOOR(K69*G69,1),0)</f>
        <v>0</v>
      </c>
      <c r="M69" s="187">
        <f t="shared" ref="M69" si="265">IF(OR(AND(L69&gt;0,C68=4),AND(L69&gt;0,C68=2),AND(L69&gt;0,C68=5)),FLOOR(L69*0.338,1),(IF(C68=3,0,0)))</f>
        <v>0</v>
      </c>
      <c r="N69" s="238"/>
      <c r="O69" s="239"/>
      <c r="P69" s="220" t="str">
        <f t="shared" ref="P69" si="266">IF(AND(H68+K68+F69&lt;=D70),"OK","chyba vyplnění")</f>
        <v>OK</v>
      </c>
    </row>
    <row r="70" spans="1:18" ht="18" customHeight="1" thickBot="1" x14ac:dyDescent="0.25">
      <c r="A70" s="232"/>
      <c r="B70" s="235"/>
      <c r="C70" s="203"/>
      <c r="D70" s="213"/>
      <c r="E70" s="119">
        <f>SUM(E68:E69)</f>
        <v>0</v>
      </c>
      <c r="F70" s="120">
        <f>SUM(F68:F69)</f>
        <v>0</v>
      </c>
      <c r="G70" s="215">
        <f>FLOOR(IF(OR(AND(D69&gt;0,C70=2),AND(D69&gt;0,C70=4),AND(C70=3,F68=H68,D69&gt;0)),(F68+F69)/D69*D68,0),4)</f>
        <v>0</v>
      </c>
      <c r="H70" s="189"/>
      <c r="I70" s="128">
        <f>SUM(I68:I69)</f>
        <v>0</v>
      </c>
      <c r="J70" s="193">
        <f t="shared" ref="J70" si="267">SUM(J68:J69)</f>
        <v>0</v>
      </c>
      <c r="K70" s="189"/>
      <c r="L70" s="128">
        <f t="shared" ref="L70:M70" si="268">SUM(L68:L69)</f>
        <v>0</v>
      </c>
      <c r="M70" s="190">
        <f t="shared" si="268"/>
        <v>0</v>
      </c>
      <c r="N70" s="240"/>
      <c r="O70" s="241"/>
      <c r="P70" s="222" t="str">
        <f t="shared" ref="P70" si="269">IF(F70&gt;D70,"chyba vyplnění","OK")</f>
        <v>OK</v>
      </c>
    </row>
    <row r="71" spans="1:18" ht="18" customHeight="1" x14ac:dyDescent="0.2">
      <c r="A71" s="230">
        <v>20</v>
      </c>
      <c r="B71" s="233"/>
      <c r="C71" s="197">
        <v>1</v>
      </c>
      <c r="D71" s="209"/>
      <c r="E71" s="116"/>
      <c r="F71" s="116"/>
      <c r="G71" s="210" t="str">
        <f>IF(AND(E71&gt;0,F71&gt;0),E71/F71,"")</f>
        <v/>
      </c>
      <c r="H71" s="186"/>
      <c r="I71" s="117">
        <f>IF(AND(H71&gt;0,G71&gt;0,E71&gt;0),FLOOR(H71*G71+H73,1),0)</f>
        <v>0</v>
      </c>
      <c r="J71" s="192">
        <f t="shared" ref="J71" si="270">IF(OR(AND(I71&gt;0,C71=4),AND(I71&gt;0,C71=2),AND(I71&gt;0,C71=5)),FLOOR(I71*0.338,1),(IF(C71=3,0,0)))</f>
        <v>0</v>
      </c>
      <c r="K71" s="186"/>
      <c r="L71" s="72">
        <f t="shared" ref="L71" si="271">IF(AND(K71&gt;0,G71&gt;0,E71&gt;0),FLOOR(K71*G71+K73,1),0)</f>
        <v>0</v>
      </c>
      <c r="M71" s="187">
        <f t="shared" ref="M71" si="272">IF(OR(AND(L71&gt;0,C71=4),AND(L71&gt;0,C71=2),AND(L71&gt;0,C71=5)),FLOOR(L71*0.338,1),(IF(C71=3,0,0)))</f>
        <v>0</v>
      </c>
      <c r="N71" s="236"/>
      <c r="O71" s="237"/>
      <c r="P71" s="219" t="str">
        <f t="shared" ref="P71" si="273">IF(AND(D73&gt;=F71,F71&gt;=H71+K71),"OK","chyba vyplnění")</f>
        <v>OK</v>
      </c>
      <c r="Q71" s="7">
        <f t="shared" ref="Q71" si="274">IFERROR(H71/F71*G73,0)</f>
        <v>0</v>
      </c>
      <c r="R71" s="7">
        <f t="shared" ref="R71" si="275">IFERROR(K71/F71*G73,0)</f>
        <v>0</v>
      </c>
    </row>
    <row r="72" spans="1:18" ht="18" customHeight="1" x14ac:dyDescent="0.2">
      <c r="A72" s="231"/>
      <c r="B72" s="234"/>
      <c r="C72" s="198"/>
      <c r="D72" s="211"/>
      <c r="E72" s="74"/>
      <c r="F72" s="74"/>
      <c r="G72" s="212">
        <f>IF(OR(AND(E72&gt;0,F72&gt;0,C71=2),AND(E72&gt;0,F72&gt;0,C71=4)),E72/F72,0)</f>
        <v>0</v>
      </c>
      <c r="H72" s="188">
        <f t="shared" ref="H72" si="276">IF(OR(D71=0,D72=0,F72=0,G73=0,C73=3), 0,(MIN(F72,G73,H71/F71*F72,Q71)))</f>
        <v>0</v>
      </c>
      <c r="I72" s="72">
        <f>IF(AND(H72&gt;0,G72&gt;0),FLOOR(H72*G72,1),0)</f>
        <v>0</v>
      </c>
      <c r="J72" s="187">
        <f t="shared" ref="J72" si="277">IF(OR(AND(I72&gt;0,C71=4),AND(I72&gt;0,C71=2),AND(I72&gt;0,C71=5)),FLOOR(I72*0.338,1),(IF(C71=3,0,0)))</f>
        <v>0</v>
      </c>
      <c r="K72" s="188">
        <f t="shared" ref="K72" si="278">IF(OR(D71=0,D72=0,F72=0,G73=0,C73=3),0,(MIN(F72,G73,K71/F71*F72,R71)))</f>
        <v>0</v>
      </c>
      <c r="L72" s="72">
        <f t="shared" ref="L72" si="279">IF(AND(K72&gt;0,G72&gt;0),FLOOR(K72*G72,1),0)</f>
        <v>0</v>
      </c>
      <c r="M72" s="187">
        <f t="shared" ref="M72" si="280">IF(OR(AND(L72&gt;0,C71=4),AND(L72&gt;0,C71=2),AND(L72&gt;0,C71=5)),FLOOR(L72*0.338,1),(IF(C71=3,0,0)))</f>
        <v>0</v>
      </c>
      <c r="N72" s="238"/>
      <c r="O72" s="239"/>
      <c r="P72" s="220" t="str">
        <f t="shared" ref="P72" si="281">IF(AND(H71+K71+F72&lt;=D73),"OK","chyba vyplnění")</f>
        <v>OK</v>
      </c>
    </row>
    <row r="73" spans="1:18" ht="18" customHeight="1" thickBot="1" x14ac:dyDescent="0.25">
      <c r="A73" s="232"/>
      <c r="B73" s="235"/>
      <c r="C73" s="203"/>
      <c r="D73" s="213"/>
      <c r="E73" s="119">
        <f>SUM(E71:E72)</f>
        <v>0</v>
      </c>
      <c r="F73" s="120">
        <f>SUM(F71:F72)</f>
        <v>0</v>
      </c>
      <c r="G73" s="215">
        <f>FLOOR(IF(OR(AND(D72&gt;0,C73=2),AND(D72&gt;0,C73=4),AND(C73=3,F71=H71,D72&gt;0)),(F71+F72)/D72*D71,0),4)</f>
        <v>0</v>
      </c>
      <c r="H73" s="189"/>
      <c r="I73" s="128">
        <f>SUM(I71:I72)</f>
        <v>0</v>
      </c>
      <c r="J73" s="193">
        <f t="shared" ref="J73" si="282">SUM(J71:J72)</f>
        <v>0</v>
      </c>
      <c r="K73" s="189"/>
      <c r="L73" s="128">
        <f t="shared" ref="L73:M73" si="283">SUM(L71:L72)</f>
        <v>0</v>
      </c>
      <c r="M73" s="190">
        <f t="shared" si="283"/>
        <v>0</v>
      </c>
      <c r="N73" s="240"/>
      <c r="O73" s="241"/>
      <c r="P73" s="222" t="str">
        <f t="shared" ref="P73" si="284">IF(F73&gt;D73,"chyba vyplnění","OK")</f>
        <v>OK</v>
      </c>
    </row>
    <row r="74" spans="1:18" ht="18" customHeight="1" x14ac:dyDescent="0.2">
      <c r="A74" s="230">
        <v>21</v>
      </c>
      <c r="B74" s="233"/>
      <c r="C74" s="197">
        <v>1</v>
      </c>
      <c r="D74" s="209"/>
      <c r="E74" s="116"/>
      <c r="F74" s="116"/>
      <c r="G74" s="210" t="str">
        <f>IF(AND(E74&gt;0,F74&gt;0),E74/F74,"")</f>
        <v/>
      </c>
      <c r="H74" s="186"/>
      <c r="I74" s="117">
        <f>IF(AND(H74&gt;0,G74&gt;0,E74&gt;0),FLOOR(H74*G74+H76,1),0)</f>
        <v>0</v>
      </c>
      <c r="J74" s="192">
        <f t="shared" ref="J74" si="285">IF(OR(AND(I74&gt;0,C74=4),AND(I74&gt;0,C74=2),AND(I74&gt;0,C74=5)),FLOOR(I74*0.338,1),(IF(C74=3,0,0)))</f>
        <v>0</v>
      </c>
      <c r="K74" s="186"/>
      <c r="L74" s="72">
        <f t="shared" ref="L74" si="286">IF(AND(K74&gt;0,G74&gt;0,E74&gt;0),FLOOR(K74*G74+K76,1),0)</f>
        <v>0</v>
      </c>
      <c r="M74" s="187">
        <f t="shared" ref="M74" si="287">IF(OR(AND(L74&gt;0,C74=4),AND(L74&gt;0,C74=2),AND(L74&gt;0,C74=5)),FLOOR(L74*0.338,1),(IF(C74=3,0,0)))</f>
        <v>0</v>
      </c>
      <c r="N74" s="236"/>
      <c r="O74" s="237"/>
      <c r="P74" s="219" t="str">
        <f t="shared" ref="P74" si="288">IF(AND(D76&gt;=F74,F74&gt;=H74+K74),"OK","chyba vyplnění")</f>
        <v>OK</v>
      </c>
      <c r="Q74" s="7">
        <f t="shared" ref="Q74" si="289">IFERROR(H74/F74*G76,0)</f>
        <v>0</v>
      </c>
      <c r="R74" s="7">
        <f t="shared" ref="R74" si="290">IFERROR(K74/F74*G76,0)</f>
        <v>0</v>
      </c>
    </row>
    <row r="75" spans="1:18" ht="18" customHeight="1" x14ac:dyDescent="0.2">
      <c r="A75" s="231"/>
      <c r="B75" s="234"/>
      <c r="C75" s="198"/>
      <c r="D75" s="211"/>
      <c r="E75" s="74"/>
      <c r="F75" s="74"/>
      <c r="G75" s="212">
        <f>IF(OR(AND(E75&gt;0,F75&gt;0,C74=2),AND(E75&gt;0,F75&gt;0,C74=4)),E75/F75,0)</f>
        <v>0</v>
      </c>
      <c r="H75" s="188">
        <f t="shared" ref="H75" si="291">IF(OR(D74=0,D75=0,F75=0,G76=0,C76=3), 0,(MIN(F75,G76,H74/F74*F75,Q74)))</f>
        <v>0</v>
      </c>
      <c r="I75" s="72">
        <f>IF(AND(H75&gt;0,G75&gt;0),FLOOR(H75*G75,1),0)</f>
        <v>0</v>
      </c>
      <c r="J75" s="187">
        <f t="shared" ref="J75" si="292">IF(OR(AND(I75&gt;0,C74=4),AND(I75&gt;0,C74=2),AND(I75&gt;0,C74=5)),FLOOR(I75*0.338,1),(IF(C74=3,0,0)))</f>
        <v>0</v>
      </c>
      <c r="K75" s="188">
        <f t="shared" ref="K75" si="293">IF(OR(D74=0,D75=0,F75=0,G76=0,C76=3),0,(MIN(F75,G76,K74/F74*F75,R74)))</f>
        <v>0</v>
      </c>
      <c r="L75" s="72">
        <f t="shared" ref="L75" si="294">IF(AND(K75&gt;0,G75&gt;0),FLOOR(K75*G75,1),0)</f>
        <v>0</v>
      </c>
      <c r="M75" s="187">
        <f t="shared" ref="M75" si="295">IF(OR(AND(L75&gt;0,C74=4),AND(L75&gt;0,C74=2),AND(L75&gt;0,C74=5)),FLOOR(L75*0.338,1),(IF(C74=3,0,0)))</f>
        <v>0</v>
      </c>
      <c r="N75" s="238"/>
      <c r="O75" s="239"/>
      <c r="P75" s="220" t="str">
        <f t="shared" ref="P75" si="296">IF(AND(H74+K74+F75&lt;=D76),"OK","chyba vyplnění")</f>
        <v>OK</v>
      </c>
    </row>
    <row r="76" spans="1:18" ht="18" customHeight="1" thickBot="1" x14ac:dyDescent="0.25">
      <c r="A76" s="232"/>
      <c r="B76" s="235"/>
      <c r="C76" s="203"/>
      <c r="D76" s="213"/>
      <c r="E76" s="119">
        <f>SUM(E74:E75)</f>
        <v>0</v>
      </c>
      <c r="F76" s="120">
        <f>SUM(F74:F75)</f>
        <v>0</v>
      </c>
      <c r="G76" s="215">
        <f>FLOOR(IF(OR(AND(D75&gt;0,C76=2),AND(D75&gt;0,C76=4),AND(C76=3,F74=H74,D75&gt;0)),(F74+F75)/D75*D74,0),4)</f>
        <v>0</v>
      </c>
      <c r="H76" s="189"/>
      <c r="I76" s="128">
        <f>SUM(I74:I75)</f>
        <v>0</v>
      </c>
      <c r="J76" s="193">
        <f t="shared" ref="J76" si="297">SUM(J74:J75)</f>
        <v>0</v>
      </c>
      <c r="K76" s="189"/>
      <c r="L76" s="128">
        <f t="shared" ref="L76:M76" si="298">SUM(L74:L75)</f>
        <v>0</v>
      </c>
      <c r="M76" s="190">
        <f t="shared" si="298"/>
        <v>0</v>
      </c>
      <c r="N76" s="240"/>
      <c r="O76" s="241"/>
      <c r="P76" s="222" t="str">
        <f t="shared" ref="P76" si="299">IF(F76&gt;D76,"chyba vyplnění","OK")</f>
        <v>OK</v>
      </c>
    </row>
    <row r="77" spans="1:18" ht="18" customHeight="1" x14ac:dyDescent="0.2">
      <c r="A77" s="230">
        <v>22</v>
      </c>
      <c r="B77" s="233"/>
      <c r="C77" s="197">
        <v>1</v>
      </c>
      <c r="D77" s="209"/>
      <c r="E77" s="116"/>
      <c r="F77" s="116"/>
      <c r="G77" s="210" t="str">
        <f>IF(AND(E77&gt;0,F77&gt;0),E77/F77,"")</f>
        <v/>
      </c>
      <c r="H77" s="186"/>
      <c r="I77" s="117">
        <f>IF(AND(H77&gt;0,G77&gt;0,E77&gt;0),FLOOR(H77*G77+H79,1),0)</f>
        <v>0</v>
      </c>
      <c r="J77" s="192">
        <f t="shared" ref="J77" si="300">IF(OR(AND(I77&gt;0,C77=4),AND(I77&gt;0,C77=2),AND(I77&gt;0,C77=5)),FLOOR(I77*0.338,1),(IF(C77=3,0,0)))</f>
        <v>0</v>
      </c>
      <c r="K77" s="186"/>
      <c r="L77" s="72">
        <f t="shared" ref="L77" si="301">IF(AND(K77&gt;0,G77&gt;0,E77&gt;0),FLOOR(K77*G77+K79,1),0)</f>
        <v>0</v>
      </c>
      <c r="M77" s="187">
        <f t="shared" ref="M77" si="302">IF(OR(AND(L77&gt;0,C77=4),AND(L77&gt;0,C77=2),AND(L77&gt;0,C77=5)),FLOOR(L77*0.338,1),(IF(C77=3,0,0)))</f>
        <v>0</v>
      </c>
      <c r="N77" s="236"/>
      <c r="O77" s="237"/>
      <c r="P77" s="219" t="str">
        <f t="shared" ref="P77" si="303">IF(AND(D79&gt;=F77,F77&gt;=H77+K77),"OK","chyba vyplnění")</f>
        <v>OK</v>
      </c>
      <c r="Q77" s="7">
        <f t="shared" ref="Q77" si="304">IFERROR(H77/F77*G79,0)</f>
        <v>0</v>
      </c>
      <c r="R77" s="7">
        <f t="shared" ref="R77" si="305">IFERROR(K77/F77*G79,0)</f>
        <v>0</v>
      </c>
    </row>
    <row r="78" spans="1:18" ht="18" customHeight="1" x14ac:dyDescent="0.2">
      <c r="A78" s="231"/>
      <c r="B78" s="234"/>
      <c r="C78" s="198"/>
      <c r="D78" s="211"/>
      <c r="E78" s="74"/>
      <c r="F78" s="74"/>
      <c r="G78" s="212">
        <f>IF(OR(AND(E78&gt;0,F78&gt;0,C77=2),AND(E78&gt;0,F78&gt;0,C77=4)),E78/F78,0)</f>
        <v>0</v>
      </c>
      <c r="H78" s="188">
        <f t="shared" ref="H78" si="306">IF(OR(D77=0,D78=0,F78=0,G79=0,C79=3), 0,(MIN(F78,G79,H77/F77*F78,Q77)))</f>
        <v>0</v>
      </c>
      <c r="I78" s="72">
        <f>IF(AND(H78&gt;0,G78&gt;0),FLOOR(H78*G78,1),0)</f>
        <v>0</v>
      </c>
      <c r="J78" s="187">
        <f t="shared" ref="J78" si="307">IF(OR(AND(I78&gt;0,C77=4),AND(I78&gt;0,C77=2),AND(I78&gt;0,C77=5)),FLOOR(I78*0.338,1),(IF(C77=3,0,0)))</f>
        <v>0</v>
      </c>
      <c r="K78" s="188">
        <f t="shared" ref="K78" si="308">IF(OR(D77=0,D78=0,F78=0,G79=0,C79=3),0,(MIN(F78,G79,K77/F77*F78,R77)))</f>
        <v>0</v>
      </c>
      <c r="L78" s="72">
        <f t="shared" ref="L78" si="309">IF(AND(K78&gt;0,G78&gt;0),FLOOR(K78*G78,1),0)</f>
        <v>0</v>
      </c>
      <c r="M78" s="187">
        <f t="shared" ref="M78" si="310">IF(OR(AND(L78&gt;0,C77=4),AND(L78&gt;0,C77=2),AND(L78&gt;0,C77=5)),FLOOR(L78*0.338,1),(IF(C77=3,0,0)))</f>
        <v>0</v>
      </c>
      <c r="N78" s="238"/>
      <c r="O78" s="239"/>
      <c r="P78" s="220" t="str">
        <f t="shared" ref="P78" si="311">IF(AND(H77+K77+F78&lt;=D79),"OK","chyba vyplnění")</f>
        <v>OK</v>
      </c>
    </row>
    <row r="79" spans="1:18" ht="18" customHeight="1" thickBot="1" x14ac:dyDescent="0.25">
      <c r="A79" s="232"/>
      <c r="B79" s="235"/>
      <c r="C79" s="203"/>
      <c r="D79" s="213"/>
      <c r="E79" s="119">
        <f>SUM(E77:E78)</f>
        <v>0</v>
      </c>
      <c r="F79" s="120">
        <f>SUM(F77:F78)</f>
        <v>0</v>
      </c>
      <c r="G79" s="215">
        <f>FLOOR(IF(OR(AND(D78&gt;0,C79=2),AND(D78&gt;0,C79=4),AND(C79=3,F77=H77,D78&gt;0)),(F77+F78)/D78*D77,0),4)</f>
        <v>0</v>
      </c>
      <c r="H79" s="189"/>
      <c r="I79" s="128">
        <f>SUM(I77:I78)</f>
        <v>0</v>
      </c>
      <c r="J79" s="193">
        <f t="shared" ref="J79" si="312">SUM(J77:J78)</f>
        <v>0</v>
      </c>
      <c r="K79" s="189"/>
      <c r="L79" s="128">
        <f t="shared" ref="L79:M79" si="313">SUM(L77:L78)</f>
        <v>0</v>
      </c>
      <c r="M79" s="190">
        <f t="shared" si="313"/>
        <v>0</v>
      </c>
      <c r="N79" s="240"/>
      <c r="O79" s="241"/>
      <c r="P79" s="222" t="str">
        <f t="shared" ref="P79" si="314">IF(F79&gt;D79,"chyba vyplnění","OK")</f>
        <v>OK</v>
      </c>
    </row>
    <row r="80" spans="1:18" ht="18" customHeight="1" x14ac:dyDescent="0.2">
      <c r="A80" s="242">
        <v>23</v>
      </c>
      <c r="B80" s="234"/>
      <c r="C80" s="198">
        <v>1</v>
      </c>
      <c r="D80" s="216"/>
      <c r="E80" s="113"/>
      <c r="F80" s="113"/>
      <c r="G80" s="218" t="str">
        <f>IF(AND(E80&gt;0,F80&gt;0),E80/F80,"")</f>
        <v/>
      </c>
      <c r="H80" s="186"/>
      <c r="I80" s="114">
        <f>IF(AND(H80&gt;0,G80&gt;0,E80&gt;0),FLOOR(H80*G80+H82,1),0)</f>
        <v>0</v>
      </c>
      <c r="J80" s="192">
        <f t="shared" ref="J80" si="315">IF(OR(AND(I80&gt;0,C80=4),AND(I80&gt;0,C80=2),AND(I80&gt;0,C80=5)),FLOOR(I80*0.338,1),(IF(C80=3,0,0)))</f>
        <v>0</v>
      </c>
      <c r="K80" s="186"/>
      <c r="L80" s="72">
        <f t="shared" ref="L80" si="316">IF(AND(K80&gt;0,G80&gt;0,E80&gt;0),FLOOR(K80*G80+K82,1),0)</f>
        <v>0</v>
      </c>
      <c r="M80" s="187">
        <f t="shared" ref="M80" si="317">IF(OR(AND(L80&gt;0,C80=4),AND(L80&gt;0,C80=2),AND(L80&gt;0,C80=5)),FLOOR(L80*0.338,1),(IF(C80=3,0,0)))</f>
        <v>0</v>
      </c>
      <c r="N80" s="245"/>
      <c r="O80" s="246"/>
      <c r="P80" s="219" t="str">
        <f t="shared" ref="P80" si="318">IF(AND(D82&gt;=F80,F80&gt;=H80+K80),"OK","chyba vyplnění")</f>
        <v>OK</v>
      </c>
      <c r="Q80" s="7">
        <f t="shared" ref="Q80" si="319">IFERROR(H80/F80*G82,0)</f>
        <v>0</v>
      </c>
      <c r="R80" s="7">
        <f t="shared" ref="R80" si="320">IFERROR(K80/F80*G82,0)</f>
        <v>0</v>
      </c>
    </row>
    <row r="81" spans="1:18" ht="18" customHeight="1" x14ac:dyDescent="0.2">
      <c r="A81" s="243"/>
      <c r="B81" s="234"/>
      <c r="C81" s="198"/>
      <c r="D81" s="211"/>
      <c r="E81" s="74"/>
      <c r="F81" s="74"/>
      <c r="G81" s="212">
        <f>IF(OR(AND(E81&gt;0,F81&gt;0,C80=2),AND(E81&gt;0,F81&gt;0,C80=4)),E81/F81,0)</f>
        <v>0</v>
      </c>
      <c r="H81" s="188">
        <f t="shared" ref="H81" si="321">IF(OR(D80=0,D81=0,F81=0,G82=0,C82=3), 0,(MIN(F81,G82,H80/F80*F81,Q80)))</f>
        <v>0</v>
      </c>
      <c r="I81" s="72">
        <f>IF(AND(H81&gt;0,G81&gt;0),FLOOR(H81*G81,1),0)</f>
        <v>0</v>
      </c>
      <c r="J81" s="187">
        <f t="shared" ref="J81" si="322">IF(OR(AND(I81&gt;0,C80=4),AND(I81&gt;0,C80=2),AND(I81&gt;0,C80=5)),FLOOR(I81*0.338,1),(IF(C80=3,0,0)))</f>
        <v>0</v>
      </c>
      <c r="K81" s="188">
        <f t="shared" ref="K81" si="323">IF(OR(D80=0,D81=0,F81=0,G82=0,C82=3),0,(MIN(F81,G82,K80/F80*F81,R80)))</f>
        <v>0</v>
      </c>
      <c r="L81" s="72">
        <f t="shared" ref="L81" si="324">IF(AND(K81&gt;0,G81&gt;0),FLOOR(K81*G81,1),0)</f>
        <v>0</v>
      </c>
      <c r="M81" s="187">
        <f t="shared" ref="M81" si="325">IF(OR(AND(L81&gt;0,C80=4),AND(L81&gt;0,C80=2),AND(L81&gt;0,C80=5)),FLOOR(L81*0.338,1),(IF(C80=3,0,0)))</f>
        <v>0</v>
      </c>
      <c r="N81" s="238"/>
      <c r="O81" s="239"/>
      <c r="P81" s="220" t="str">
        <f t="shared" ref="P81" si="326">IF(AND(H80+K80+F81&lt;=D82),"OK","chyba vyplnění")</f>
        <v>OK</v>
      </c>
    </row>
    <row r="82" spans="1:18" ht="18" customHeight="1" thickBot="1" x14ac:dyDescent="0.25">
      <c r="A82" s="244"/>
      <c r="B82" s="234"/>
      <c r="C82" s="199"/>
      <c r="D82" s="211"/>
      <c r="E82" s="124">
        <f>SUM(E80:E81)</f>
        <v>0</v>
      </c>
      <c r="F82" s="125">
        <f>SUM(F80:F81)</f>
        <v>0</v>
      </c>
      <c r="G82" s="214">
        <f>FLOOR(IF(OR(AND(D81&gt;0,C82=2),AND(D81&gt;0,C82=4),AND(C82=3,F80=H80,D81&gt;0)),(F80+F81)/D81*D80,0),4)</f>
        <v>0</v>
      </c>
      <c r="H82" s="189"/>
      <c r="I82" s="126">
        <f>SUM(I80:I81)</f>
        <v>0</v>
      </c>
      <c r="J82" s="193">
        <f t="shared" ref="J82" si="327">SUM(J80:J81)</f>
        <v>0</v>
      </c>
      <c r="K82" s="189"/>
      <c r="L82" s="128">
        <f t="shared" ref="L82:M82" si="328">SUM(L80:L81)</f>
        <v>0</v>
      </c>
      <c r="M82" s="190">
        <f t="shared" si="328"/>
        <v>0</v>
      </c>
      <c r="N82" s="247"/>
      <c r="O82" s="248"/>
      <c r="P82" s="222" t="str">
        <f t="shared" ref="P82" si="329">IF(F82&gt;D82,"chyba vyplnění","OK")</f>
        <v>OK</v>
      </c>
    </row>
    <row r="83" spans="1:18" ht="18" customHeight="1" x14ac:dyDescent="0.2">
      <c r="A83" s="230">
        <v>24</v>
      </c>
      <c r="B83" s="233"/>
      <c r="C83" s="197">
        <v>1</v>
      </c>
      <c r="D83" s="209"/>
      <c r="E83" s="116"/>
      <c r="F83" s="116"/>
      <c r="G83" s="210" t="str">
        <f>IF(AND(E83&gt;0,F83&gt;0),E83/F83,"")</f>
        <v/>
      </c>
      <c r="H83" s="186"/>
      <c r="I83" s="117">
        <f>IF(AND(H83&gt;0,G83&gt;0,E83&gt;0),FLOOR(H83*G83+H85,1),0)</f>
        <v>0</v>
      </c>
      <c r="J83" s="192">
        <f t="shared" ref="J83" si="330">IF(OR(AND(I83&gt;0,C83=4),AND(I83&gt;0,C83=2),AND(I83&gt;0,C83=5)),FLOOR(I83*0.338,1),(IF(C83=3,0,0)))</f>
        <v>0</v>
      </c>
      <c r="K83" s="186"/>
      <c r="L83" s="72">
        <f t="shared" ref="L83" si="331">IF(AND(K83&gt;0,G83&gt;0,E83&gt;0),FLOOR(K83*G83+K85,1),0)</f>
        <v>0</v>
      </c>
      <c r="M83" s="187">
        <f t="shared" ref="M83" si="332">IF(OR(AND(L83&gt;0,C83=4),AND(L83&gt;0,C83=2),AND(L83&gt;0,C83=5)),FLOOR(L83*0.338,1),(IF(C83=3,0,0)))</f>
        <v>0</v>
      </c>
      <c r="N83" s="236"/>
      <c r="O83" s="237"/>
      <c r="P83" s="219" t="str">
        <f t="shared" ref="P83" si="333">IF(AND(D85&gt;=F83,F83&gt;=H83+K83),"OK","chyba vyplnění")</f>
        <v>OK</v>
      </c>
      <c r="Q83" s="7">
        <f t="shared" ref="Q83" si="334">IFERROR(H83/F83*G85,0)</f>
        <v>0</v>
      </c>
      <c r="R83" s="7">
        <f t="shared" ref="R83" si="335">IFERROR(K83/F83*G85,0)</f>
        <v>0</v>
      </c>
    </row>
    <row r="84" spans="1:18" ht="18" customHeight="1" x14ac:dyDescent="0.2">
      <c r="A84" s="231"/>
      <c r="B84" s="234"/>
      <c r="C84" s="198"/>
      <c r="D84" s="211"/>
      <c r="E84" s="74"/>
      <c r="F84" s="74"/>
      <c r="G84" s="212">
        <f>IF(OR(AND(E84&gt;0,F84&gt;0,C83=2),AND(E84&gt;0,F84&gt;0,C83=4)),E84/F84,0)</f>
        <v>0</v>
      </c>
      <c r="H84" s="188">
        <f t="shared" ref="H84" si="336">IF(OR(D83=0,D84=0,F84=0,G85=0,C85=3), 0,(MIN(F84,G85,H83/F83*F84,Q83)))</f>
        <v>0</v>
      </c>
      <c r="I84" s="72">
        <f>IF(AND(H84&gt;0,G84&gt;0),FLOOR(H84*G84,1),0)</f>
        <v>0</v>
      </c>
      <c r="J84" s="187">
        <f t="shared" ref="J84" si="337">IF(OR(AND(I84&gt;0,C83=4),AND(I84&gt;0,C83=2),AND(I84&gt;0,C83=5)),FLOOR(I84*0.338,1),(IF(C83=3,0,0)))</f>
        <v>0</v>
      </c>
      <c r="K84" s="188">
        <f t="shared" ref="K84" si="338">IF(OR(D83=0,D84=0,F84=0,G85=0,C85=3),0,(MIN(F84,G85,K83/F83*F84,R83)))</f>
        <v>0</v>
      </c>
      <c r="L84" s="72">
        <f t="shared" ref="L84" si="339">IF(AND(K84&gt;0,G84&gt;0),FLOOR(K84*G84,1),0)</f>
        <v>0</v>
      </c>
      <c r="M84" s="187">
        <f t="shared" ref="M84" si="340">IF(OR(AND(L84&gt;0,C83=4),AND(L84&gt;0,C83=2),AND(L84&gt;0,C83=5)),FLOOR(L84*0.338,1),(IF(C83=3,0,0)))</f>
        <v>0</v>
      </c>
      <c r="N84" s="238"/>
      <c r="O84" s="239"/>
      <c r="P84" s="220" t="str">
        <f t="shared" ref="P84" si="341">IF(AND(H83+K83+F84&lt;=D85),"OK","chyba vyplnění")</f>
        <v>OK</v>
      </c>
    </row>
    <row r="85" spans="1:18" ht="18" customHeight="1" thickBot="1" x14ac:dyDescent="0.25">
      <c r="A85" s="232"/>
      <c r="B85" s="235"/>
      <c r="C85" s="203"/>
      <c r="D85" s="213"/>
      <c r="E85" s="119">
        <f>SUM(E83:E84)</f>
        <v>0</v>
      </c>
      <c r="F85" s="120">
        <f>SUM(F83:F84)</f>
        <v>0</v>
      </c>
      <c r="G85" s="215">
        <f>FLOOR(IF(OR(AND(D84&gt;0,C85=2),AND(D84&gt;0,C85=4),AND(C85=3,F83=H83,D84&gt;0)),(F83+F84)/D84*D83,0),4)</f>
        <v>0</v>
      </c>
      <c r="H85" s="189"/>
      <c r="I85" s="128">
        <f>SUM(I83:I84)</f>
        <v>0</v>
      </c>
      <c r="J85" s="193">
        <f t="shared" ref="J85" si="342">SUM(J83:J84)</f>
        <v>0</v>
      </c>
      <c r="K85" s="189"/>
      <c r="L85" s="128">
        <f t="shared" ref="L85:M85" si="343">SUM(L83:L84)</f>
        <v>0</v>
      </c>
      <c r="M85" s="190">
        <f t="shared" si="343"/>
        <v>0</v>
      </c>
      <c r="N85" s="240"/>
      <c r="O85" s="241"/>
      <c r="P85" s="222" t="str">
        <f t="shared" ref="P85" si="344">IF(F85&gt;D85,"chyba vyplnění","OK")</f>
        <v>OK</v>
      </c>
    </row>
    <row r="86" spans="1:18" ht="18" customHeight="1" x14ac:dyDescent="0.2">
      <c r="A86" s="230">
        <v>25</v>
      </c>
      <c r="B86" s="233"/>
      <c r="C86" s="197">
        <v>1</v>
      </c>
      <c r="D86" s="209"/>
      <c r="E86" s="116"/>
      <c r="F86" s="116"/>
      <c r="G86" s="210" t="str">
        <f>IF(AND(E86&gt;0,F86&gt;0),E86/F86,"")</f>
        <v/>
      </c>
      <c r="H86" s="186"/>
      <c r="I86" s="117">
        <f>IF(AND(H86&gt;0,G86&gt;0,E86&gt;0),FLOOR(H86*G86+H88,1),0)</f>
        <v>0</v>
      </c>
      <c r="J86" s="192">
        <f t="shared" ref="J86" si="345">IF(OR(AND(I86&gt;0,C86=4),AND(I86&gt;0,C86=2),AND(I86&gt;0,C86=5)),FLOOR(I86*0.338,1),(IF(C86=3,0,0)))</f>
        <v>0</v>
      </c>
      <c r="K86" s="186"/>
      <c r="L86" s="72">
        <f t="shared" ref="L86" si="346">IF(AND(K86&gt;0,G86&gt;0,E86&gt;0),FLOOR(K86*G86+K88,1),0)</f>
        <v>0</v>
      </c>
      <c r="M86" s="187">
        <f t="shared" ref="M86" si="347">IF(OR(AND(L86&gt;0,C86=4),AND(L86&gt;0,C86=2),AND(L86&gt;0,C86=5)),FLOOR(L86*0.338,1),(IF(C86=3,0,0)))</f>
        <v>0</v>
      </c>
      <c r="N86" s="236"/>
      <c r="O86" s="237"/>
      <c r="P86" s="219" t="str">
        <f t="shared" ref="P86" si="348">IF(AND(D88&gt;=F86,F86&gt;=H86+K86),"OK","chyba vyplnění")</f>
        <v>OK</v>
      </c>
      <c r="Q86" s="7">
        <f t="shared" ref="Q86" si="349">IFERROR(H86/F86*G88,0)</f>
        <v>0</v>
      </c>
      <c r="R86" s="7">
        <f t="shared" ref="R86" si="350">IFERROR(K86/F86*G88,0)</f>
        <v>0</v>
      </c>
    </row>
    <row r="87" spans="1:18" ht="18" customHeight="1" x14ac:dyDescent="0.2">
      <c r="A87" s="231"/>
      <c r="B87" s="234"/>
      <c r="C87" s="198"/>
      <c r="D87" s="211"/>
      <c r="E87" s="74"/>
      <c r="F87" s="74"/>
      <c r="G87" s="212">
        <f>IF(OR(AND(E87&gt;0,F87&gt;0,C86=2),AND(E87&gt;0,F87&gt;0,C86=4)),E87/F87,0)</f>
        <v>0</v>
      </c>
      <c r="H87" s="188">
        <f t="shared" ref="H87" si="351">IF(OR(D86=0,D87=0,F87=0,G88=0,C88=3), 0,(MIN(F87,G88,H86/F86*F87,Q86)))</f>
        <v>0</v>
      </c>
      <c r="I87" s="72">
        <f>IF(AND(H87&gt;0,G87&gt;0),FLOOR(H87*G87,1),0)</f>
        <v>0</v>
      </c>
      <c r="J87" s="187">
        <f t="shared" ref="J87" si="352">IF(OR(AND(I87&gt;0,C86=4),AND(I87&gt;0,C86=2),AND(I87&gt;0,C86=5)),FLOOR(I87*0.338,1),(IF(C86=3,0,0)))</f>
        <v>0</v>
      </c>
      <c r="K87" s="188">
        <f t="shared" ref="K87" si="353">IF(OR(D86=0,D87=0,F87=0,G88=0,C88=3),0,(MIN(F87,G88,K86/F86*F87,R86)))</f>
        <v>0</v>
      </c>
      <c r="L87" s="72">
        <f t="shared" ref="L87" si="354">IF(AND(K87&gt;0,G87&gt;0),FLOOR(K87*G87,1),0)</f>
        <v>0</v>
      </c>
      <c r="M87" s="187">
        <f t="shared" ref="M87" si="355">IF(OR(AND(L87&gt;0,C86=4),AND(L87&gt;0,C86=2),AND(L87&gt;0,C86=5)),FLOOR(L87*0.338,1),(IF(C86=3,0,0)))</f>
        <v>0</v>
      </c>
      <c r="N87" s="238"/>
      <c r="O87" s="239"/>
      <c r="P87" s="220" t="str">
        <f t="shared" ref="P87" si="356">IF(AND(H86+K86+F87&lt;=D88),"OK","chyba vyplnění")</f>
        <v>OK</v>
      </c>
    </row>
    <row r="88" spans="1:18" ht="18" customHeight="1" thickBot="1" x14ac:dyDescent="0.25">
      <c r="A88" s="232"/>
      <c r="B88" s="235"/>
      <c r="C88" s="203"/>
      <c r="D88" s="213"/>
      <c r="E88" s="119">
        <f>SUM(E86:E87)</f>
        <v>0</v>
      </c>
      <c r="F88" s="120">
        <f>SUM(F86:F87)</f>
        <v>0</v>
      </c>
      <c r="G88" s="215">
        <f>FLOOR(IF(OR(AND(D87&gt;0,C88=2),AND(D87&gt;0,C88=4),AND(C88=3,F86=H86,D87&gt;0)),(F86+F87)/D87*D86,0),4)</f>
        <v>0</v>
      </c>
      <c r="H88" s="189"/>
      <c r="I88" s="128">
        <f>SUM(I86:I87)</f>
        <v>0</v>
      </c>
      <c r="J88" s="193">
        <f t="shared" ref="J88" si="357">SUM(J86:J87)</f>
        <v>0</v>
      </c>
      <c r="K88" s="189"/>
      <c r="L88" s="128">
        <f t="shared" ref="L88:M88" si="358">SUM(L86:L87)</f>
        <v>0</v>
      </c>
      <c r="M88" s="190">
        <f t="shared" si="358"/>
        <v>0</v>
      </c>
      <c r="N88" s="240"/>
      <c r="O88" s="241"/>
      <c r="P88" s="222" t="str">
        <f t="shared" ref="P88" si="359">IF(F88&gt;D88,"chyba vyplnění","OK")</f>
        <v>OK</v>
      </c>
    </row>
    <row r="89" spans="1:18" ht="18" customHeight="1" x14ac:dyDescent="0.2">
      <c r="A89" s="230">
        <v>26</v>
      </c>
      <c r="B89" s="233"/>
      <c r="C89" s="197">
        <v>1</v>
      </c>
      <c r="D89" s="209"/>
      <c r="E89" s="116"/>
      <c r="F89" s="116"/>
      <c r="G89" s="210" t="str">
        <f>IF(AND(E89&gt;0,F89&gt;0),E89/F89,"")</f>
        <v/>
      </c>
      <c r="H89" s="186"/>
      <c r="I89" s="117">
        <f>IF(AND(H89&gt;0,G89&gt;0,E89&gt;0),FLOOR(H89*G89+H91,1),0)</f>
        <v>0</v>
      </c>
      <c r="J89" s="192">
        <f t="shared" ref="J89" si="360">IF(OR(AND(I89&gt;0,C89=4),AND(I89&gt;0,C89=2),AND(I89&gt;0,C89=5)),FLOOR(I89*0.338,1),(IF(C89=3,0,0)))</f>
        <v>0</v>
      </c>
      <c r="K89" s="186"/>
      <c r="L89" s="72">
        <f t="shared" ref="L89" si="361">IF(AND(K89&gt;0,G89&gt;0,E89&gt;0),FLOOR(K89*G89+K91,1),0)</f>
        <v>0</v>
      </c>
      <c r="M89" s="187">
        <f t="shared" ref="M89" si="362">IF(OR(AND(L89&gt;0,C89=4),AND(L89&gt;0,C89=2),AND(L89&gt;0,C89=5)),FLOOR(L89*0.338,1),(IF(C89=3,0,0)))</f>
        <v>0</v>
      </c>
      <c r="N89" s="236"/>
      <c r="O89" s="237"/>
      <c r="P89" s="219" t="str">
        <f t="shared" ref="P89" si="363">IF(AND(D91&gt;=F89,F89&gt;=H89+K89),"OK","chyba vyplnění")</f>
        <v>OK</v>
      </c>
      <c r="Q89" s="7">
        <f t="shared" ref="Q89" si="364">IFERROR(H89/F89*G91,0)</f>
        <v>0</v>
      </c>
      <c r="R89" s="7">
        <f t="shared" ref="R89" si="365">IFERROR(K89/F89*G91,0)</f>
        <v>0</v>
      </c>
    </row>
    <row r="90" spans="1:18" ht="18" customHeight="1" x14ac:dyDescent="0.2">
      <c r="A90" s="231"/>
      <c r="B90" s="234"/>
      <c r="C90" s="198"/>
      <c r="D90" s="211"/>
      <c r="E90" s="74"/>
      <c r="F90" s="74"/>
      <c r="G90" s="212">
        <f>IF(OR(AND(E90&gt;0,F90&gt;0,C89=2),AND(E90&gt;0,F90&gt;0,C89=4)),E90/F90,0)</f>
        <v>0</v>
      </c>
      <c r="H90" s="188">
        <f t="shared" ref="H90" si="366">IF(OR(D89=0,D90=0,F90=0,G91=0,C91=3), 0,(MIN(F90,G91,H89/F89*F90,Q89)))</f>
        <v>0</v>
      </c>
      <c r="I90" s="72">
        <f>IF(AND(H90&gt;0,G90&gt;0),FLOOR(H90*G90,1),0)</f>
        <v>0</v>
      </c>
      <c r="J90" s="187">
        <f t="shared" ref="J90" si="367">IF(OR(AND(I90&gt;0,C89=4),AND(I90&gt;0,C89=2),AND(I90&gt;0,C89=5)),FLOOR(I90*0.338,1),(IF(C89=3,0,0)))</f>
        <v>0</v>
      </c>
      <c r="K90" s="188">
        <f t="shared" ref="K90" si="368">IF(OR(D89=0,D90=0,F90=0,G91=0,C91=3),0,(MIN(F90,G91,K89/F89*F90,R89)))</f>
        <v>0</v>
      </c>
      <c r="L90" s="72">
        <f t="shared" ref="L90" si="369">IF(AND(K90&gt;0,G90&gt;0),FLOOR(K90*G90,1),0)</f>
        <v>0</v>
      </c>
      <c r="M90" s="187">
        <f t="shared" ref="M90" si="370">IF(OR(AND(L90&gt;0,C89=4),AND(L90&gt;0,C89=2),AND(L90&gt;0,C89=5)),FLOOR(L90*0.338,1),(IF(C89=3,0,0)))</f>
        <v>0</v>
      </c>
      <c r="N90" s="238"/>
      <c r="O90" s="239"/>
      <c r="P90" s="220" t="str">
        <f t="shared" ref="P90" si="371">IF(AND(H89+K89+F90&lt;=D91),"OK","chyba vyplnění")</f>
        <v>OK</v>
      </c>
    </row>
    <row r="91" spans="1:18" ht="18" customHeight="1" thickBot="1" x14ac:dyDescent="0.25">
      <c r="A91" s="232"/>
      <c r="B91" s="235"/>
      <c r="C91" s="203"/>
      <c r="D91" s="213"/>
      <c r="E91" s="119">
        <f>SUM(E89:E90)</f>
        <v>0</v>
      </c>
      <c r="F91" s="120">
        <f>SUM(F89:F90)</f>
        <v>0</v>
      </c>
      <c r="G91" s="215">
        <f>FLOOR(IF(OR(AND(D90&gt;0,C91=2),AND(D90&gt;0,C91=4),AND(C91=3,F89=H89,D90&gt;0)),(F89+F90)/D90*D89,0),4)</f>
        <v>0</v>
      </c>
      <c r="H91" s="189"/>
      <c r="I91" s="128">
        <f>SUM(I89:I90)</f>
        <v>0</v>
      </c>
      <c r="J91" s="193">
        <f t="shared" ref="J91" si="372">SUM(J89:J90)</f>
        <v>0</v>
      </c>
      <c r="K91" s="189"/>
      <c r="L91" s="128">
        <f t="shared" ref="L91:M91" si="373">SUM(L89:L90)</f>
        <v>0</v>
      </c>
      <c r="M91" s="190">
        <f t="shared" si="373"/>
        <v>0</v>
      </c>
      <c r="N91" s="240"/>
      <c r="O91" s="241"/>
      <c r="P91" s="222" t="str">
        <f t="shared" ref="P91" si="374">IF(F91&gt;D91,"chyba vyplnění","OK")</f>
        <v>OK</v>
      </c>
    </row>
    <row r="92" spans="1:18" ht="18" customHeight="1" x14ac:dyDescent="0.2">
      <c r="A92" s="230">
        <v>27</v>
      </c>
      <c r="B92" s="233"/>
      <c r="C92" s="197">
        <v>1</v>
      </c>
      <c r="D92" s="209"/>
      <c r="E92" s="116"/>
      <c r="F92" s="116"/>
      <c r="G92" s="210" t="str">
        <f>IF(AND(E92&gt;0,F92&gt;0),E92/F92,"")</f>
        <v/>
      </c>
      <c r="H92" s="186"/>
      <c r="I92" s="117">
        <f>IF(AND(H92&gt;0,G92&gt;0,E92&gt;0),FLOOR(H92*G92+H94,1),0)</f>
        <v>0</v>
      </c>
      <c r="J92" s="192">
        <f t="shared" ref="J92" si="375">IF(OR(AND(I92&gt;0,C92=4),AND(I92&gt;0,C92=2),AND(I92&gt;0,C92=5)),FLOOR(I92*0.338,1),(IF(C92=3,0,0)))</f>
        <v>0</v>
      </c>
      <c r="K92" s="186"/>
      <c r="L92" s="72">
        <f t="shared" ref="L92" si="376">IF(AND(K92&gt;0,G92&gt;0,E92&gt;0),FLOOR(K92*G92+K94,1),0)</f>
        <v>0</v>
      </c>
      <c r="M92" s="187">
        <f t="shared" ref="M92" si="377">IF(OR(AND(L92&gt;0,C92=4),AND(L92&gt;0,C92=2),AND(L92&gt;0,C92=5)),FLOOR(L92*0.338,1),(IF(C92=3,0,0)))</f>
        <v>0</v>
      </c>
      <c r="N92" s="236"/>
      <c r="O92" s="237"/>
      <c r="P92" s="219" t="str">
        <f t="shared" ref="P92" si="378">IF(AND(D94&gt;=F92,F92&gt;=H92+K92),"OK","chyba vyplnění")</f>
        <v>OK</v>
      </c>
      <c r="Q92" s="7">
        <f t="shared" ref="Q92" si="379">IFERROR(H92/F92*G94,0)</f>
        <v>0</v>
      </c>
      <c r="R92" s="7">
        <f t="shared" ref="R92" si="380">IFERROR(K92/F92*G94,0)</f>
        <v>0</v>
      </c>
    </row>
    <row r="93" spans="1:18" ht="18" customHeight="1" x14ac:dyDescent="0.2">
      <c r="A93" s="231"/>
      <c r="B93" s="234"/>
      <c r="C93" s="198"/>
      <c r="D93" s="211"/>
      <c r="E93" s="74"/>
      <c r="F93" s="74"/>
      <c r="G93" s="212">
        <f>IF(OR(AND(E93&gt;0,F93&gt;0,C92=2),AND(E93&gt;0,F93&gt;0,C92=4)),E93/F93,0)</f>
        <v>0</v>
      </c>
      <c r="H93" s="188">
        <f t="shared" ref="H93" si="381">IF(OR(D92=0,D93=0,F93=0,G94=0,C94=3), 0,(MIN(F93,G94,H92/F92*F93,Q92)))</f>
        <v>0</v>
      </c>
      <c r="I93" s="72">
        <f>IF(AND(H93&gt;0,G93&gt;0),FLOOR(H93*G93,1),0)</f>
        <v>0</v>
      </c>
      <c r="J93" s="187">
        <f t="shared" ref="J93" si="382">IF(OR(AND(I93&gt;0,C92=4),AND(I93&gt;0,C92=2),AND(I93&gt;0,C92=5)),FLOOR(I93*0.338,1),(IF(C92=3,0,0)))</f>
        <v>0</v>
      </c>
      <c r="K93" s="188">
        <f t="shared" ref="K93" si="383">IF(OR(D92=0,D93=0,F93=0,G94=0,C94=3),0,(MIN(F93,G94,K92/F92*F93,R92)))</f>
        <v>0</v>
      </c>
      <c r="L93" s="72">
        <f t="shared" ref="L93" si="384">IF(AND(K93&gt;0,G93&gt;0),FLOOR(K93*G93,1),0)</f>
        <v>0</v>
      </c>
      <c r="M93" s="187">
        <f t="shared" ref="M93" si="385">IF(OR(AND(L93&gt;0,C92=4),AND(L93&gt;0,C92=2),AND(L93&gt;0,C92=5)),FLOOR(L93*0.338,1),(IF(C92=3,0,0)))</f>
        <v>0</v>
      </c>
      <c r="N93" s="238"/>
      <c r="O93" s="239"/>
      <c r="P93" s="220" t="str">
        <f t="shared" ref="P93" si="386">IF(AND(H92+K92+F93&lt;=D94),"OK","chyba vyplnění")</f>
        <v>OK</v>
      </c>
    </row>
    <row r="94" spans="1:18" ht="18" customHeight="1" thickBot="1" x14ac:dyDescent="0.25">
      <c r="A94" s="232"/>
      <c r="B94" s="235"/>
      <c r="C94" s="203"/>
      <c r="D94" s="213"/>
      <c r="E94" s="119">
        <f>SUM(E92:E93)</f>
        <v>0</v>
      </c>
      <c r="F94" s="120">
        <f>SUM(F92:F93)</f>
        <v>0</v>
      </c>
      <c r="G94" s="215">
        <f>FLOOR(IF(OR(AND(D93&gt;0,C94=2),AND(D93&gt;0,C94=4),AND(C94=3,F92=H92,D93&gt;0)),(F92+F93)/D93*D92,0),4)</f>
        <v>0</v>
      </c>
      <c r="H94" s="189"/>
      <c r="I94" s="128">
        <f>SUM(I92:I93)</f>
        <v>0</v>
      </c>
      <c r="J94" s="193">
        <f t="shared" ref="J94" si="387">SUM(J92:J93)</f>
        <v>0</v>
      </c>
      <c r="K94" s="189"/>
      <c r="L94" s="128">
        <f t="shared" ref="L94:M94" si="388">SUM(L92:L93)</f>
        <v>0</v>
      </c>
      <c r="M94" s="190">
        <f t="shared" si="388"/>
        <v>0</v>
      </c>
      <c r="N94" s="240"/>
      <c r="O94" s="241"/>
      <c r="P94" s="222" t="str">
        <f t="shared" ref="P94" si="389">IF(F94&gt;D94,"chyba vyplnění","OK")</f>
        <v>OK</v>
      </c>
    </row>
    <row r="95" spans="1:18" ht="18" customHeight="1" x14ac:dyDescent="0.2">
      <c r="A95" s="230">
        <v>28</v>
      </c>
      <c r="B95" s="233"/>
      <c r="C95" s="197">
        <v>1</v>
      </c>
      <c r="D95" s="209"/>
      <c r="E95" s="116"/>
      <c r="F95" s="116"/>
      <c r="G95" s="210" t="str">
        <f>IF(AND(E95&gt;0,F95&gt;0),E95/F95,"")</f>
        <v/>
      </c>
      <c r="H95" s="186"/>
      <c r="I95" s="117">
        <f>IF(AND(H95&gt;0,G95&gt;0,E95&gt;0),FLOOR(H95*G95+H97,1),0)</f>
        <v>0</v>
      </c>
      <c r="J95" s="192">
        <f t="shared" ref="J95" si="390">IF(OR(AND(I95&gt;0,C95=4),AND(I95&gt;0,C95=2),AND(I95&gt;0,C95=5)),FLOOR(I95*0.338,1),(IF(C95=3,0,0)))</f>
        <v>0</v>
      </c>
      <c r="K95" s="186"/>
      <c r="L95" s="72">
        <f t="shared" ref="L95" si="391">IF(AND(K95&gt;0,G95&gt;0,E95&gt;0),FLOOR(K95*G95+K97,1),0)</f>
        <v>0</v>
      </c>
      <c r="M95" s="187">
        <f t="shared" ref="M95" si="392">IF(OR(AND(L95&gt;0,C95=4),AND(L95&gt;0,C95=2),AND(L95&gt;0,C95=5)),FLOOR(L95*0.338,1),(IF(C95=3,0,0)))</f>
        <v>0</v>
      </c>
      <c r="N95" s="236"/>
      <c r="O95" s="237"/>
      <c r="P95" s="219" t="str">
        <f t="shared" ref="P95" si="393">IF(AND(D97&gt;=F95,F95&gt;=H95+K95),"OK","chyba vyplnění")</f>
        <v>OK</v>
      </c>
      <c r="Q95" s="7">
        <f t="shared" ref="Q95" si="394">IFERROR(H95/F95*G97,0)</f>
        <v>0</v>
      </c>
      <c r="R95" s="7">
        <f t="shared" ref="R95" si="395">IFERROR(K95/F95*G97,0)</f>
        <v>0</v>
      </c>
    </row>
    <row r="96" spans="1:18" ht="18" customHeight="1" x14ac:dyDescent="0.2">
      <c r="A96" s="231"/>
      <c r="B96" s="234"/>
      <c r="C96" s="198"/>
      <c r="D96" s="211"/>
      <c r="E96" s="74"/>
      <c r="F96" s="74"/>
      <c r="G96" s="212">
        <f>IF(OR(AND(E96&gt;0,F96&gt;0,C95=2),AND(E96&gt;0,F96&gt;0,C95=4)),E96/F96,0)</f>
        <v>0</v>
      </c>
      <c r="H96" s="188">
        <f t="shared" ref="H96" si="396">IF(OR(D95=0,D96=0,F96=0,G97=0,C97=3), 0,(MIN(F96,G97,H95/F95*F96,Q95)))</f>
        <v>0</v>
      </c>
      <c r="I96" s="72">
        <f>IF(AND(H96&gt;0,G96&gt;0),FLOOR(H96*G96,1),0)</f>
        <v>0</v>
      </c>
      <c r="J96" s="187">
        <f t="shared" ref="J96" si="397">IF(OR(AND(I96&gt;0,C95=4),AND(I96&gt;0,C95=2),AND(I96&gt;0,C95=5)),FLOOR(I96*0.338,1),(IF(C95=3,0,0)))</f>
        <v>0</v>
      </c>
      <c r="K96" s="188">
        <f t="shared" ref="K96" si="398">IF(OR(D95=0,D96=0,F96=0,G97=0,C97=3),0,(MIN(F96,G97,K95/F95*F96,R95)))</f>
        <v>0</v>
      </c>
      <c r="L96" s="72">
        <f t="shared" ref="L96" si="399">IF(AND(K96&gt;0,G96&gt;0),FLOOR(K96*G96,1),0)</f>
        <v>0</v>
      </c>
      <c r="M96" s="187">
        <f t="shared" ref="M96" si="400">IF(OR(AND(L96&gt;0,C95=4),AND(L96&gt;0,C95=2),AND(L96&gt;0,C95=5)),FLOOR(L96*0.338,1),(IF(C95=3,0,0)))</f>
        <v>0</v>
      </c>
      <c r="N96" s="238"/>
      <c r="O96" s="239"/>
      <c r="P96" s="220" t="str">
        <f t="shared" ref="P96" si="401">IF(AND(H95+K95+F96&lt;=D97),"OK","chyba vyplnění")</f>
        <v>OK</v>
      </c>
    </row>
    <row r="97" spans="1:18" ht="18" customHeight="1" thickBot="1" x14ac:dyDescent="0.25">
      <c r="A97" s="232"/>
      <c r="B97" s="235"/>
      <c r="C97" s="203"/>
      <c r="D97" s="213"/>
      <c r="E97" s="119">
        <f>SUM(E95:E96)</f>
        <v>0</v>
      </c>
      <c r="F97" s="120">
        <f>SUM(F95:F96)</f>
        <v>0</v>
      </c>
      <c r="G97" s="215">
        <f>FLOOR(IF(OR(AND(D96&gt;0,C97=2),AND(D96&gt;0,C97=4),AND(C97=3,F95=H95,D96&gt;0)),(F95+F96)/D96*D95,0),4)</f>
        <v>0</v>
      </c>
      <c r="H97" s="189"/>
      <c r="I97" s="128">
        <f>SUM(I95:I96)</f>
        <v>0</v>
      </c>
      <c r="J97" s="193">
        <f t="shared" ref="J97" si="402">SUM(J95:J96)</f>
        <v>0</v>
      </c>
      <c r="K97" s="189"/>
      <c r="L97" s="128">
        <f t="shared" ref="L97:M97" si="403">SUM(L95:L96)</f>
        <v>0</v>
      </c>
      <c r="M97" s="190">
        <f t="shared" si="403"/>
        <v>0</v>
      </c>
      <c r="N97" s="240"/>
      <c r="O97" s="241"/>
      <c r="P97" s="222" t="str">
        <f t="shared" ref="P97" si="404">IF(F97&gt;D97,"chyba vyplnění","OK")</f>
        <v>OK</v>
      </c>
    </row>
    <row r="98" spans="1:18" ht="18" customHeight="1" x14ac:dyDescent="0.2">
      <c r="A98" s="230">
        <v>29</v>
      </c>
      <c r="B98" s="233"/>
      <c r="C98" s="197">
        <v>1</v>
      </c>
      <c r="D98" s="209"/>
      <c r="E98" s="116"/>
      <c r="F98" s="116"/>
      <c r="G98" s="210" t="str">
        <f>IF(AND(E98&gt;0,F98&gt;0),E98/F98,"")</f>
        <v/>
      </c>
      <c r="H98" s="186"/>
      <c r="I98" s="117">
        <f>IF(AND(H98&gt;0,G98&gt;0,E98&gt;0),FLOOR(H98*G98+H100,1),0)</f>
        <v>0</v>
      </c>
      <c r="J98" s="192">
        <f t="shared" ref="J98" si="405">IF(OR(AND(I98&gt;0,C98=4),AND(I98&gt;0,C98=2),AND(I98&gt;0,C98=5)),FLOOR(I98*0.338,1),(IF(C98=3,0,0)))</f>
        <v>0</v>
      </c>
      <c r="K98" s="186"/>
      <c r="L98" s="72">
        <f t="shared" ref="L98" si="406">IF(AND(K98&gt;0,G98&gt;0,E98&gt;0),FLOOR(K98*G98+K100,1),0)</f>
        <v>0</v>
      </c>
      <c r="M98" s="187">
        <f t="shared" ref="M98" si="407">IF(OR(AND(L98&gt;0,C98=4),AND(L98&gt;0,C98=2),AND(L98&gt;0,C98=5)),FLOOR(L98*0.338,1),(IF(C98=3,0,0)))</f>
        <v>0</v>
      </c>
      <c r="N98" s="236"/>
      <c r="O98" s="237"/>
      <c r="P98" s="219" t="str">
        <f t="shared" ref="P98" si="408">IF(AND(D100&gt;=F98,F98&gt;=H98+K98),"OK","chyba vyplnění")</f>
        <v>OK</v>
      </c>
      <c r="Q98" s="7">
        <f t="shared" ref="Q98" si="409">IFERROR(H98/F98*G100,0)</f>
        <v>0</v>
      </c>
      <c r="R98" s="7">
        <f t="shared" ref="R98" si="410">IFERROR(K98/F98*G100,0)</f>
        <v>0</v>
      </c>
    </row>
    <row r="99" spans="1:18" ht="18" customHeight="1" x14ac:dyDescent="0.2">
      <c r="A99" s="231"/>
      <c r="B99" s="234"/>
      <c r="C99" s="198"/>
      <c r="D99" s="211"/>
      <c r="E99" s="74"/>
      <c r="F99" s="74"/>
      <c r="G99" s="212">
        <f>IF(OR(AND(E99&gt;0,F99&gt;0,C98=2),AND(E99&gt;0,F99&gt;0,C98=4)),E99/F99,0)</f>
        <v>0</v>
      </c>
      <c r="H99" s="188">
        <f t="shared" ref="H99" si="411">IF(OR(D98=0,D99=0,F99=0,G100=0,C100=3), 0,(MIN(F99,G100,H98/F98*F99,Q98)))</f>
        <v>0</v>
      </c>
      <c r="I99" s="72">
        <f>IF(AND(H99&gt;0,G99&gt;0),FLOOR(H99*G99,1),0)</f>
        <v>0</v>
      </c>
      <c r="J99" s="187">
        <f t="shared" ref="J99" si="412">IF(OR(AND(I99&gt;0,C98=4),AND(I99&gt;0,C98=2),AND(I99&gt;0,C98=5)),FLOOR(I99*0.338,1),(IF(C98=3,0,0)))</f>
        <v>0</v>
      </c>
      <c r="K99" s="188">
        <f t="shared" ref="K99" si="413">IF(OR(D98=0,D99=0,F99=0,G100=0,C100=3),0,(MIN(F99,G100,K98/F98*F99,R98)))</f>
        <v>0</v>
      </c>
      <c r="L99" s="72">
        <f t="shared" ref="L99" si="414">IF(AND(K99&gt;0,G99&gt;0),FLOOR(K99*G99,1),0)</f>
        <v>0</v>
      </c>
      <c r="M99" s="187">
        <f t="shared" ref="M99" si="415">IF(OR(AND(L99&gt;0,C98=4),AND(L99&gt;0,C98=2),AND(L99&gt;0,C98=5)),FLOOR(L99*0.338,1),(IF(C98=3,0,0)))</f>
        <v>0</v>
      </c>
      <c r="N99" s="238"/>
      <c r="O99" s="239"/>
      <c r="P99" s="220" t="str">
        <f t="shared" ref="P99" si="416">IF(AND(H98+K98+F99&lt;=D100),"OK","chyba vyplnění")</f>
        <v>OK</v>
      </c>
    </row>
    <row r="100" spans="1:18" ht="18" customHeight="1" thickBot="1" x14ac:dyDescent="0.25">
      <c r="A100" s="232"/>
      <c r="B100" s="235"/>
      <c r="C100" s="203"/>
      <c r="D100" s="213"/>
      <c r="E100" s="119">
        <f>SUM(E98:E99)</f>
        <v>0</v>
      </c>
      <c r="F100" s="120">
        <f>SUM(F98:F99)</f>
        <v>0</v>
      </c>
      <c r="G100" s="215">
        <f>FLOOR(IF(OR(AND(D99&gt;0,C100=2),AND(D99&gt;0,C100=4),AND(C100=3,F98=H98,D99&gt;0)),(F98+F99)/D99*D98,0),4)</f>
        <v>0</v>
      </c>
      <c r="H100" s="189"/>
      <c r="I100" s="128">
        <f>SUM(I98:I99)</f>
        <v>0</v>
      </c>
      <c r="J100" s="193">
        <f t="shared" ref="J100" si="417">SUM(J98:J99)</f>
        <v>0</v>
      </c>
      <c r="K100" s="189"/>
      <c r="L100" s="128">
        <f t="shared" ref="L100:M100" si="418">SUM(L98:L99)</f>
        <v>0</v>
      </c>
      <c r="M100" s="190">
        <f t="shared" si="418"/>
        <v>0</v>
      </c>
      <c r="N100" s="240"/>
      <c r="O100" s="241"/>
      <c r="P100" s="222" t="str">
        <f t="shared" ref="P100" si="419">IF(F100&gt;D100,"chyba vyplnění","OK")</f>
        <v>OK</v>
      </c>
    </row>
    <row r="101" spans="1:18" ht="18" customHeight="1" x14ac:dyDescent="0.2">
      <c r="A101" s="230">
        <v>30</v>
      </c>
      <c r="B101" s="233"/>
      <c r="C101" s="197">
        <v>1</v>
      </c>
      <c r="D101" s="209"/>
      <c r="E101" s="116"/>
      <c r="F101" s="116"/>
      <c r="G101" s="210" t="str">
        <f>IF(AND(E101&gt;0,F101&gt;0),E101/F101,"")</f>
        <v/>
      </c>
      <c r="H101" s="186"/>
      <c r="I101" s="117">
        <f>IF(AND(H101&gt;0,G101&gt;0,E101&gt;0),FLOOR(H101*G101+H103,1),0)</f>
        <v>0</v>
      </c>
      <c r="J101" s="192">
        <f t="shared" ref="J101" si="420">IF(OR(AND(I101&gt;0,C101=4),AND(I101&gt;0,C101=2),AND(I101&gt;0,C101=5)),FLOOR(I101*0.338,1),(IF(C101=3,0,0)))</f>
        <v>0</v>
      </c>
      <c r="K101" s="186"/>
      <c r="L101" s="72">
        <f t="shared" ref="L101" si="421">IF(AND(K101&gt;0,G101&gt;0,E101&gt;0),FLOOR(K101*G101+K103,1),0)</f>
        <v>0</v>
      </c>
      <c r="M101" s="187">
        <f t="shared" ref="M101" si="422">IF(OR(AND(L101&gt;0,C101=4),AND(L101&gt;0,C101=2),AND(L101&gt;0,C101=5)),FLOOR(L101*0.338,1),(IF(C101=3,0,0)))</f>
        <v>0</v>
      </c>
      <c r="N101" s="236"/>
      <c r="O101" s="237"/>
      <c r="P101" s="219" t="str">
        <f t="shared" ref="P101" si="423">IF(AND(D103&gt;=F101,F101&gt;=H101+K101),"OK","chyba vyplnění")</f>
        <v>OK</v>
      </c>
      <c r="Q101" s="7">
        <f t="shared" ref="Q101" si="424">IFERROR(H101/F101*G103,0)</f>
        <v>0</v>
      </c>
      <c r="R101" s="7">
        <f t="shared" ref="R101" si="425">IFERROR(K101/F101*G103,0)</f>
        <v>0</v>
      </c>
    </row>
    <row r="102" spans="1:18" ht="18" customHeight="1" x14ac:dyDescent="0.2">
      <c r="A102" s="231"/>
      <c r="B102" s="234"/>
      <c r="C102" s="198"/>
      <c r="D102" s="211"/>
      <c r="E102" s="74"/>
      <c r="F102" s="74"/>
      <c r="G102" s="212">
        <f>IF(OR(AND(E102&gt;0,F102&gt;0,C101=2),AND(E102&gt;0,F102&gt;0,C101=4)),E102/F102,0)</f>
        <v>0</v>
      </c>
      <c r="H102" s="188">
        <f t="shared" ref="H102" si="426">IF(OR(D101=0,D102=0,F102=0,G103=0,C103=3), 0,(MIN(F102,G103,H101/F101*F102,Q101)))</f>
        <v>0</v>
      </c>
      <c r="I102" s="72">
        <f>IF(AND(H102&gt;0,G102&gt;0),FLOOR(H102*G102,1),0)</f>
        <v>0</v>
      </c>
      <c r="J102" s="187">
        <f t="shared" ref="J102" si="427">IF(OR(AND(I102&gt;0,C101=4),AND(I102&gt;0,C101=2),AND(I102&gt;0,C101=5)),FLOOR(I102*0.338,1),(IF(C101=3,0,0)))</f>
        <v>0</v>
      </c>
      <c r="K102" s="188">
        <f t="shared" ref="K102" si="428">IF(OR(D101=0,D102=0,F102=0,G103=0,C103=3),0,(MIN(F102,G103,K101/F101*F102,R101)))</f>
        <v>0</v>
      </c>
      <c r="L102" s="72">
        <f t="shared" ref="L102" si="429">IF(AND(K102&gt;0,G102&gt;0),FLOOR(K102*G102,1),0)</f>
        <v>0</v>
      </c>
      <c r="M102" s="187">
        <f t="shared" ref="M102" si="430">IF(OR(AND(L102&gt;0,C101=4),AND(L102&gt;0,C101=2),AND(L102&gt;0,C101=5)),FLOOR(L102*0.338,1),(IF(C101=3,0,0)))</f>
        <v>0</v>
      </c>
      <c r="N102" s="238"/>
      <c r="O102" s="239"/>
      <c r="P102" s="220" t="str">
        <f t="shared" ref="P102" si="431">IF(AND(H101+K101+F102&lt;=D103),"OK","chyba vyplnění")</f>
        <v>OK</v>
      </c>
    </row>
    <row r="103" spans="1:18" ht="18" customHeight="1" thickBot="1" x14ac:dyDescent="0.25">
      <c r="A103" s="232"/>
      <c r="B103" s="235"/>
      <c r="C103" s="203"/>
      <c r="D103" s="213"/>
      <c r="E103" s="119">
        <f>SUM(E101:E102)</f>
        <v>0</v>
      </c>
      <c r="F103" s="120">
        <f>SUM(F101:F102)</f>
        <v>0</v>
      </c>
      <c r="G103" s="215">
        <f>FLOOR(IF(OR(AND(D102&gt;0,C103=2),AND(D102&gt;0,C103=4),AND(C103=3,F101=H101,D102&gt;0)),(F101+F102)/D102*D101,0),4)</f>
        <v>0</v>
      </c>
      <c r="H103" s="189"/>
      <c r="I103" s="128">
        <f>SUM(I101:I102)</f>
        <v>0</v>
      </c>
      <c r="J103" s="193">
        <f t="shared" ref="J103" si="432">SUM(J101:J102)</f>
        <v>0</v>
      </c>
      <c r="K103" s="189"/>
      <c r="L103" s="128">
        <f t="shared" ref="L103:M103" si="433">SUM(L101:L102)</f>
        <v>0</v>
      </c>
      <c r="M103" s="190">
        <f t="shared" si="433"/>
        <v>0</v>
      </c>
      <c r="N103" s="240"/>
      <c r="O103" s="241"/>
      <c r="P103" s="222" t="str">
        <f t="shared" ref="P103" si="434">IF(F103&gt;D103,"chyba vyplnění","OK")</f>
        <v>OK</v>
      </c>
    </row>
    <row r="104" spans="1:18" ht="18" customHeight="1" x14ac:dyDescent="0.2">
      <c r="A104" s="230">
        <v>31</v>
      </c>
      <c r="B104" s="233"/>
      <c r="C104" s="197">
        <v>1</v>
      </c>
      <c r="D104" s="209"/>
      <c r="E104" s="116"/>
      <c r="F104" s="116"/>
      <c r="G104" s="210" t="str">
        <f>IF(AND(E104&gt;0,F104&gt;0),E104/F104,"")</f>
        <v/>
      </c>
      <c r="H104" s="186"/>
      <c r="I104" s="117">
        <f>IF(AND(H104&gt;0,G104&gt;0,E104&gt;0),FLOOR(H104*G104+H106,1),0)</f>
        <v>0</v>
      </c>
      <c r="J104" s="192">
        <f t="shared" ref="J104" si="435">IF(OR(AND(I104&gt;0,C104=4),AND(I104&gt;0,C104=2),AND(I104&gt;0,C104=5)),FLOOR(I104*0.338,1),(IF(C104=3,0,0)))</f>
        <v>0</v>
      </c>
      <c r="K104" s="186"/>
      <c r="L104" s="72">
        <f t="shared" ref="L104" si="436">IF(AND(K104&gt;0,G104&gt;0,E104&gt;0),FLOOR(K104*G104+K106,1),0)</f>
        <v>0</v>
      </c>
      <c r="M104" s="187">
        <f t="shared" ref="M104" si="437">IF(OR(AND(L104&gt;0,C104=4),AND(L104&gt;0,C104=2),AND(L104&gt;0,C104=5)),FLOOR(L104*0.338,1),(IF(C104=3,0,0)))</f>
        <v>0</v>
      </c>
      <c r="N104" s="236"/>
      <c r="O104" s="237"/>
      <c r="P104" s="219" t="str">
        <f t="shared" ref="P104" si="438">IF(AND(D106&gt;=F104,F104&gt;=H104+K104),"OK","chyba vyplnění")</f>
        <v>OK</v>
      </c>
      <c r="Q104" s="7">
        <f t="shared" ref="Q104" si="439">IFERROR(H104/F104*G106,0)</f>
        <v>0</v>
      </c>
      <c r="R104" s="7">
        <f t="shared" ref="R104" si="440">IFERROR(K104/F104*G106,0)</f>
        <v>0</v>
      </c>
    </row>
    <row r="105" spans="1:18" ht="18" customHeight="1" x14ac:dyDescent="0.2">
      <c r="A105" s="231"/>
      <c r="B105" s="234"/>
      <c r="C105" s="198"/>
      <c r="D105" s="211"/>
      <c r="E105" s="74"/>
      <c r="F105" s="74"/>
      <c r="G105" s="212">
        <f>IF(OR(AND(E105&gt;0,F105&gt;0,C104=2),AND(E105&gt;0,F105&gt;0,C104=4)),E105/F105,0)</f>
        <v>0</v>
      </c>
      <c r="H105" s="188">
        <f t="shared" ref="H105" si="441">IF(OR(D104=0,D105=0,F105=0,G106=0,C106=3), 0,(MIN(F105,G106,H104/F104*F105,Q104)))</f>
        <v>0</v>
      </c>
      <c r="I105" s="72">
        <f>IF(AND(H105&gt;0,G105&gt;0),FLOOR(H105*G105,1),0)</f>
        <v>0</v>
      </c>
      <c r="J105" s="187">
        <f t="shared" ref="J105" si="442">IF(OR(AND(I105&gt;0,C104=4),AND(I105&gt;0,C104=2),AND(I105&gt;0,C104=5)),FLOOR(I105*0.338,1),(IF(C104=3,0,0)))</f>
        <v>0</v>
      </c>
      <c r="K105" s="188">
        <f t="shared" ref="K105" si="443">IF(OR(D104=0,D105=0,F105=0,G106=0,C106=3),0,(MIN(F105,G106,K104/F104*F105,R104)))</f>
        <v>0</v>
      </c>
      <c r="L105" s="72">
        <f t="shared" ref="L105" si="444">IF(AND(K105&gt;0,G105&gt;0),FLOOR(K105*G105,1),0)</f>
        <v>0</v>
      </c>
      <c r="M105" s="187">
        <f t="shared" ref="M105" si="445">IF(OR(AND(L105&gt;0,C104=4),AND(L105&gt;0,C104=2),AND(L105&gt;0,C104=5)),FLOOR(L105*0.338,1),(IF(C104=3,0,0)))</f>
        <v>0</v>
      </c>
      <c r="N105" s="238"/>
      <c r="O105" s="239"/>
      <c r="P105" s="220" t="str">
        <f t="shared" ref="P105" si="446">IF(AND(H104+K104+F105&lt;=D106),"OK","chyba vyplnění")</f>
        <v>OK</v>
      </c>
    </row>
    <row r="106" spans="1:18" ht="18" customHeight="1" thickBot="1" x14ac:dyDescent="0.25">
      <c r="A106" s="232"/>
      <c r="B106" s="235"/>
      <c r="C106" s="203"/>
      <c r="D106" s="213"/>
      <c r="E106" s="119">
        <f>SUM(E104:E105)</f>
        <v>0</v>
      </c>
      <c r="F106" s="120">
        <f>SUM(F104:F105)</f>
        <v>0</v>
      </c>
      <c r="G106" s="215">
        <f>FLOOR(IF(OR(AND(D105&gt;0,C106=2),AND(D105&gt;0,C106=4),AND(C106=3,F104=H104,D105&gt;0)),(F104+F105)/D105*D104,0),4)</f>
        <v>0</v>
      </c>
      <c r="H106" s="189"/>
      <c r="I106" s="128">
        <f>SUM(I104:I105)</f>
        <v>0</v>
      </c>
      <c r="J106" s="193">
        <f t="shared" ref="J106" si="447">SUM(J104:J105)</f>
        <v>0</v>
      </c>
      <c r="K106" s="189"/>
      <c r="L106" s="128">
        <f t="shared" ref="L106:M106" si="448">SUM(L104:L105)</f>
        <v>0</v>
      </c>
      <c r="M106" s="190">
        <f t="shared" si="448"/>
        <v>0</v>
      </c>
      <c r="N106" s="240"/>
      <c r="O106" s="241"/>
      <c r="P106" s="222" t="str">
        <f t="shared" ref="P106" si="449">IF(F106&gt;D106,"chyba vyplnění","OK")</f>
        <v>OK</v>
      </c>
    </row>
    <row r="107" spans="1:18" ht="18" customHeight="1" x14ac:dyDescent="0.2">
      <c r="A107" s="230">
        <v>32</v>
      </c>
      <c r="B107" s="233"/>
      <c r="C107" s="197">
        <v>1</v>
      </c>
      <c r="D107" s="209"/>
      <c r="E107" s="116"/>
      <c r="F107" s="116"/>
      <c r="G107" s="210" t="str">
        <f>IF(AND(E107&gt;0,F107&gt;0),E107/F107,"")</f>
        <v/>
      </c>
      <c r="H107" s="186"/>
      <c r="I107" s="117">
        <f>IF(AND(H107&gt;0,G107&gt;0,E107&gt;0),FLOOR(H107*G107+H109,1),0)</f>
        <v>0</v>
      </c>
      <c r="J107" s="192">
        <f t="shared" ref="J107" si="450">IF(OR(AND(I107&gt;0,C107=4),AND(I107&gt;0,C107=2),AND(I107&gt;0,C107=5)),FLOOR(I107*0.338,1),(IF(C107=3,0,0)))</f>
        <v>0</v>
      </c>
      <c r="K107" s="186"/>
      <c r="L107" s="72">
        <f t="shared" ref="L107" si="451">IF(AND(K107&gt;0,G107&gt;0,E107&gt;0),FLOOR(K107*G107+K109,1),0)</f>
        <v>0</v>
      </c>
      <c r="M107" s="187">
        <f t="shared" ref="M107" si="452">IF(OR(AND(L107&gt;0,C107=4),AND(L107&gt;0,C107=2),AND(L107&gt;0,C107=5)),FLOOR(L107*0.338,1),(IF(C107=3,0,0)))</f>
        <v>0</v>
      </c>
      <c r="N107" s="236"/>
      <c r="O107" s="237"/>
      <c r="P107" s="219" t="str">
        <f t="shared" ref="P107" si="453">IF(AND(D109&gt;=F107,F107&gt;=H107+K107),"OK","chyba vyplnění")</f>
        <v>OK</v>
      </c>
      <c r="Q107" s="7">
        <f t="shared" ref="Q107" si="454">IFERROR(H107/F107*G109,0)</f>
        <v>0</v>
      </c>
      <c r="R107" s="7">
        <f t="shared" ref="R107" si="455">IFERROR(K107/F107*G109,0)</f>
        <v>0</v>
      </c>
    </row>
    <row r="108" spans="1:18" ht="18" customHeight="1" x14ac:dyDescent="0.2">
      <c r="A108" s="231"/>
      <c r="B108" s="234"/>
      <c r="C108" s="198"/>
      <c r="D108" s="211"/>
      <c r="E108" s="74"/>
      <c r="F108" s="74"/>
      <c r="G108" s="212">
        <f>IF(OR(AND(E108&gt;0,F108&gt;0,C107=2),AND(E108&gt;0,F108&gt;0,C107=4)),E108/F108,0)</f>
        <v>0</v>
      </c>
      <c r="H108" s="188">
        <f t="shared" ref="H108" si="456">IF(OR(D107=0,D108=0,F108=0,G109=0,C109=3), 0,(MIN(F108,G109,H107/F107*F108,Q107)))</f>
        <v>0</v>
      </c>
      <c r="I108" s="72">
        <f>IF(AND(H108&gt;0,G108&gt;0),FLOOR(H108*G108,1),0)</f>
        <v>0</v>
      </c>
      <c r="J108" s="187">
        <f t="shared" ref="J108" si="457">IF(OR(AND(I108&gt;0,C107=4),AND(I108&gt;0,C107=2),AND(I108&gt;0,C107=5)),FLOOR(I108*0.338,1),(IF(C107=3,0,0)))</f>
        <v>0</v>
      </c>
      <c r="K108" s="188">
        <f t="shared" ref="K108" si="458">IF(OR(D107=0,D108=0,F108=0,G109=0,C109=3),0,(MIN(F108,G109,K107/F107*F108,R107)))</f>
        <v>0</v>
      </c>
      <c r="L108" s="72">
        <f t="shared" ref="L108" si="459">IF(AND(K108&gt;0,G108&gt;0),FLOOR(K108*G108,1),0)</f>
        <v>0</v>
      </c>
      <c r="M108" s="187">
        <f t="shared" ref="M108" si="460">IF(OR(AND(L108&gt;0,C107=4),AND(L108&gt;0,C107=2),AND(L108&gt;0,C107=5)),FLOOR(L108*0.338,1),(IF(C107=3,0,0)))</f>
        <v>0</v>
      </c>
      <c r="N108" s="238"/>
      <c r="O108" s="239"/>
      <c r="P108" s="220" t="str">
        <f t="shared" ref="P108" si="461">IF(AND(H107+K107+F108&lt;=D109),"OK","chyba vyplnění")</f>
        <v>OK</v>
      </c>
    </row>
    <row r="109" spans="1:18" ht="18" customHeight="1" thickBot="1" x14ac:dyDescent="0.25">
      <c r="A109" s="232"/>
      <c r="B109" s="235"/>
      <c r="C109" s="203"/>
      <c r="D109" s="213"/>
      <c r="E109" s="119">
        <f>SUM(E107:E108)</f>
        <v>0</v>
      </c>
      <c r="F109" s="120">
        <f>SUM(F107:F108)</f>
        <v>0</v>
      </c>
      <c r="G109" s="215">
        <f>FLOOR(IF(OR(AND(D108&gt;0,C109=2),AND(D108&gt;0,C109=4),AND(C109=3,F107=H107,D108&gt;0)),(F107+F108)/D108*D107,0),4)</f>
        <v>0</v>
      </c>
      <c r="H109" s="189"/>
      <c r="I109" s="128">
        <f>SUM(I107:I108)</f>
        <v>0</v>
      </c>
      <c r="J109" s="193">
        <f t="shared" ref="J109" si="462">SUM(J107:J108)</f>
        <v>0</v>
      </c>
      <c r="K109" s="189"/>
      <c r="L109" s="128">
        <f t="shared" ref="L109:M109" si="463">SUM(L107:L108)</f>
        <v>0</v>
      </c>
      <c r="M109" s="190">
        <f t="shared" si="463"/>
        <v>0</v>
      </c>
      <c r="N109" s="240"/>
      <c r="O109" s="241"/>
      <c r="P109" s="222" t="str">
        <f t="shared" ref="P109" si="464">IF(F109&gt;D109,"chyba vyplnění","OK")</f>
        <v>OK</v>
      </c>
    </row>
    <row r="110" spans="1:18" ht="18" customHeight="1" x14ac:dyDescent="0.2">
      <c r="A110" s="230">
        <v>33</v>
      </c>
      <c r="B110" s="233"/>
      <c r="C110" s="197">
        <v>1</v>
      </c>
      <c r="D110" s="209"/>
      <c r="E110" s="116"/>
      <c r="F110" s="116"/>
      <c r="G110" s="210" t="str">
        <f>IF(AND(E110&gt;0,F110&gt;0),E110/F110,"")</f>
        <v/>
      </c>
      <c r="H110" s="186"/>
      <c r="I110" s="117">
        <f>IF(AND(H110&gt;0,G110&gt;0,E110&gt;0),FLOOR(H110*G110+H112,1),0)</f>
        <v>0</v>
      </c>
      <c r="J110" s="192">
        <f t="shared" ref="J110" si="465">IF(OR(AND(I110&gt;0,C110=4),AND(I110&gt;0,C110=2),AND(I110&gt;0,C110=5)),FLOOR(I110*0.338,1),(IF(C110=3,0,0)))</f>
        <v>0</v>
      </c>
      <c r="K110" s="186"/>
      <c r="L110" s="72">
        <f t="shared" ref="L110" si="466">IF(AND(K110&gt;0,G110&gt;0,E110&gt;0),FLOOR(K110*G110+K112,1),0)</f>
        <v>0</v>
      </c>
      <c r="M110" s="187">
        <f t="shared" ref="M110" si="467">IF(OR(AND(L110&gt;0,C110=4),AND(L110&gt;0,C110=2),AND(L110&gt;0,C110=5)),FLOOR(L110*0.338,1),(IF(C110=3,0,0)))</f>
        <v>0</v>
      </c>
      <c r="N110" s="236"/>
      <c r="O110" s="237"/>
      <c r="P110" s="219" t="str">
        <f t="shared" ref="P110" si="468">IF(AND(D112&gt;=F110,F110&gt;=H110+K110),"OK","chyba vyplnění")</f>
        <v>OK</v>
      </c>
      <c r="Q110" s="7">
        <f t="shared" ref="Q110" si="469">IFERROR(H110/F110*G112,0)</f>
        <v>0</v>
      </c>
      <c r="R110" s="7">
        <f t="shared" ref="R110" si="470">IFERROR(K110/F110*G112,0)</f>
        <v>0</v>
      </c>
    </row>
    <row r="111" spans="1:18" ht="18" customHeight="1" x14ac:dyDescent="0.2">
      <c r="A111" s="231"/>
      <c r="B111" s="234"/>
      <c r="C111" s="198"/>
      <c r="D111" s="211"/>
      <c r="E111" s="74"/>
      <c r="F111" s="74"/>
      <c r="G111" s="212">
        <f>IF(OR(AND(E111&gt;0,F111&gt;0,C110=2),AND(E111&gt;0,F111&gt;0,C110=4)),E111/F111,0)</f>
        <v>0</v>
      </c>
      <c r="H111" s="188">
        <f t="shared" ref="H111" si="471">IF(OR(D110=0,D111=0,F111=0,G112=0,C112=3), 0,(MIN(F111,G112,H110/F110*F111,Q110)))</f>
        <v>0</v>
      </c>
      <c r="I111" s="72">
        <f>IF(AND(H111&gt;0,G111&gt;0),FLOOR(H111*G111,1),0)</f>
        <v>0</v>
      </c>
      <c r="J111" s="187">
        <f t="shared" ref="J111" si="472">IF(OR(AND(I111&gt;0,C110=4),AND(I111&gt;0,C110=2),AND(I111&gt;0,C110=5)),FLOOR(I111*0.338,1),(IF(C110=3,0,0)))</f>
        <v>0</v>
      </c>
      <c r="K111" s="188">
        <f t="shared" ref="K111" si="473">IF(OR(D110=0,D111=0,F111=0,G112=0,C112=3),0,(MIN(F111,G112,K110/F110*F111,R110)))</f>
        <v>0</v>
      </c>
      <c r="L111" s="72">
        <f t="shared" ref="L111" si="474">IF(AND(K111&gt;0,G111&gt;0),FLOOR(K111*G111,1),0)</f>
        <v>0</v>
      </c>
      <c r="M111" s="187">
        <f t="shared" ref="M111" si="475">IF(OR(AND(L111&gt;0,C110=4),AND(L111&gt;0,C110=2),AND(L111&gt;0,C110=5)),FLOOR(L111*0.338,1),(IF(C110=3,0,0)))</f>
        <v>0</v>
      </c>
      <c r="N111" s="238"/>
      <c r="O111" s="239"/>
      <c r="P111" s="220" t="str">
        <f t="shared" ref="P111" si="476">IF(AND(H110+K110+F111&lt;=D112),"OK","chyba vyplnění")</f>
        <v>OK</v>
      </c>
    </row>
    <row r="112" spans="1:18" ht="18" customHeight="1" thickBot="1" x14ac:dyDescent="0.25">
      <c r="A112" s="232"/>
      <c r="B112" s="235"/>
      <c r="C112" s="203"/>
      <c r="D112" s="213"/>
      <c r="E112" s="119">
        <f>SUM(E110:E111)</f>
        <v>0</v>
      </c>
      <c r="F112" s="120">
        <f>SUM(F110:F111)</f>
        <v>0</v>
      </c>
      <c r="G112" s="215">
        <f>FLOOR(IF(OR(AND(D111&gt;0,C112=2),AND(D111&gt;0,C112=4),AND(C112=3,F110=H110,D111&gt;0)),(F110+F111)/D111*D110,0),4)</f>
        <v>0</v>
      </c>
      <c r="H112" s="189"/>
      <c r="I112" s="128">
        <f>SUM(I110:I111)</f>
        <v>0</v>
      </c>
      <c r="J112" s="193">
        <f t="shared" ref="J112" si="477">SUM(J110:J111)</f>
        <v>0</v>
      </c>
      <c r="K112" s="189"/>
      <c r="L112" s="128">
        <f t="shared" ref="L112:M112" si="478">SUM(L110:L111)</f>
        <v>0</v>
      </c>
      <c r="M112" s="190">
        <f t="shared" si="478"/>
        <v>0</v>
      </c>
      <c r="N112" s="240"/>
      <c r="O112" s="241"/>
      <c r="P112" s="222" t="str">
        <f t="shared" ref="P112" si="479">IF(F112&gt;D112,"chyba vyplnění","OK")</f>
        <v>OK</v>
      </c>
    </row>
    <row r="113" spans="1:18" ht="18" customHeight="1" x14ac:dyDescent="0.2">
      <c r="A113" s="230">
        <v>34</v>
      </c>
      <c r="B113" s="233"/>
      <c r="C113" s="197">
        <v>1</v>
      </c>
      <c r="D113" s="209"/>
      <c r="E113" s="116"/>
      <c r="F113" s="116"/>
      <c r="G113" s="210" t="str">
        <f>IF(AND(E113&gt;0,F113&gt;0),E113/F113,"")</f>
        <v/>
      </c>
      <c r="H113" s="186"/>
      <c r="I113" s="117">
        <f>IF(AND(H113&gt;0,G113&gt;0,E113&gt;0),FLOOR(H113*G113+H115,1),0)</f>
        <v>0</v>
      </c>
      <c r="J113" s="192">
        <f t="shared" ref="J113" si="480">IF(OR(AND(I113&gt;0,C113=4),AND(I113&gt;0,C113=2),AND(I113&gt;0,C113=5)),FLOOR(I113*0.338,1),(IF(C113=3,0,0)))</f>
        <v>0</v>
      </c>
      <c r="K113" s="186"/>
      <c r="L113" s="72">
        <f t="shared" ref="L113" si="481">IF(AND(K113&gt;0,G113&gt;0,E113&gt;0),FLOOR(K113*G113+K115,1),0)</f>
        <v>0</v>
      </c>
      <c r="M113" s="187">
        <f t="shared" ref="M113" si="482">IF(OR(AND(L113&gt;0,C113=4),AND(L113&gt;0,C113=2),AND(L113&gt;0,C113=5)),FLOOR(L113*0.338,1),(IF(C113=3,0,0)))</f>
        <v>0</v>
      </c>
      <c r="N113" s="236"/>
      <c r="O113" s="237"/>
      <c r="P113" s="219" t="str">
        <f t="shared" ref="P113" si="483">IF(AND(D115&gt;=F113,F113&gt;=H113+K113),"OK","chyba vyplnění")</f>
        <v>OK</v>
      </c>
      <c r="Q113" s="7">
        <f t="shared" ref="Q113" si="484">IFERROR(H113/F113*G115,0)</f>
        <v>0</v>
      </c>
      <c r="R113" s="7">
        <f t="shared" ref="R113" si="485">IFERROR(K113/F113*G115,0)</f>
        <v>0</v>
      </c>
    </row>
    <row r="114" spans="1:18" ht="18" customHeight="1" x14ac:dyDescent="0.2">
      <c r="A114" s="231"/>
      <c r="B114" s="234"/>
      <c r="C114" s="198"/>
      <c r="D114" s="211"/>
      <c r="E114" s="74"/>
      <c r="F114" s="74"/>
      <c r="G114" s="212">
        <f>IF(OR(AND(E114&gt;0,F114&gt;0,C113=2),AND(E114&gt;0,F114&gt;0,C113=4)),E114/F114,0)</f>
        <v>0</v>
      </c>
      <c r="H114" s="188">
        <f t="shared" ref="H114" si="486">IF(OR(D113=0,D114=0,F114=0,G115=0,C115=3), 0,(MIN(F114,G115,H113/F113*F114,Q113)))</f>
        <v>0</v>
      </c>
      <c r="I114" s="72">
        <f>IF(AND(H114&gt;0,G114&gt;0),FLOOR(H114*G114,1),0)</f>
        <v>0</v>
      </c>
      <c r="J114" s="187">
        <f t="shared" ref="J114" si="487">IF(OR(AND(I114&gt;0,C113=4),AND(I114&gt;0,C113=2),AND(I114&gt;0,C113=5)),FLOOR(I114*0.338,1),(IF(C113=3,0,0)))</f>
        <v>0</v>
      </c>
      <c r="K114" s="188">
        <f t="shared" ref="K114" si="488">IF(OR(D113=0,D114=0,F114=0,G115=0,C115=3),0,(MIN(F114,G115,K113/F113*F114,R113)))</f>
        <v>0</v>
      </c>
      <c r="L114" s="72">
        <f t="shared" ref="L114" si="489">IF(AND(K114&gt;0,G114&gt;0),FLOOR(K114*G114,1),0)</f>
        <v>0</v>
      </c>
      <c r="M114" s="187">
        <f t="shared" ref="M114" si="490">IF(OR(AND(L114&gt;0,C113=4),AND(L114&gt;0,C113=2),AND(L114&gt;0,C113=5)),FLOOR(L114*0.338,1),(IF(C113=3,0,0)))</f>
        <v>0</v>
      </c>
      <c r="N114" s="238"/>
      <c r="O114" s="239"/>
      <c r="P114" s="220" t="str">
        <f t="shared" ref="P114" si="491">IF(AND(H113+K113+F114&lt;=D115),"OK","chyba vyplnění")</f>
        <v>OK</v>
      </c>
    </row>
    <row r="115" spans="1:18" ht="18" customHeight="1" thickBot="1" x14ac:dyDescent="0.25">
      <c r="A115" s="232"/>
      <c r="B115" s="235"/>
      <c r="C115" s="203"/>
      <c r="D115" s="213"/>
      <c r="E115" s="119">
        <f>SUM(E113:E114)</f>
        <v>0</v>
      </c>
      <c r="F115" s="120">
        <f>SUM(F113:F114)</f>
        <v>0</v>
      </c>
      <c r="G115" s="215">
        <f>FLOOR(IF(OR(AND(D114&gt;0,C115=2),AND(D114&gt;0,C115=4),AND(C115=3,F113=H113,D114&gt;0)),(F113+F114)/D114*D113,0),4)</f>
        <v>0</v>
      </c>
      <c r="H115" s="189"/>
      <c r="I115" s="128">
        <f>SUM(I113:I114)</f>
        <v>0</v>
      </c>
      <c r="J115" s="193">
        <f t="shared" ref="J115" si="492">SUM(J113:J114)</f>
        <v>0</v>
      </c>
      <c r="K115" s="189"/>
      <c r="L115" s="128">
        <f t="shared" ref="L115:M115" si="493">SUM(L113:L114)</f>
        <v>0</v>
      </c>
      <c r="M115" s="190">
        <f t="shared" si="493"/>
        <v>0</v>
      </c>
      <c r="N115" s="240"/>
      <c r="O115" s="241"/>
      <c r="P115" s="222" t="str">
        <f t="shared" ref="P115" si="494">IF(F115&gt;D115,"chyba vyplnění","OK")</f>
        <v>OK</v>
      </c>
    </row>
    <row r="116" spans="1:18" ht="18" customHeight="1" x14ac:dyDescent="0.2">
      <c r="A116" s="230">
        <v>35</v>
      </c>
      <c r="B116" s="233"/>
      <c r="C116" s="197">
        <v>1</v>
      </c>
      <c r="D116" s="209"/>
      <c r="E116" s="116"/>
      <c r="F116" s="116"/>
      <c r="G116" s="210" t="str">
        <f>IF(AND(E116&gt;0,F116&gt;0),E116/F116,"")</f>
        <v/>
      </c>
      <c r="H116" s="186"/>
      <c r="I116" s="117">
        <f>IF(AND(H116&gt;0,G116&gt;0,E116&gt;0),FLOOR(H116*G116+H118,1),0)</f>
        <v>0</v>
      </c>
      <c r="J116" s="192">
        <f t="shared" ref="J116" si="495">IF(OR(AND(I116&gt;0,C116=4),AND(I116&gt;0,C116=2),AND(I116&gt;0,C116=5)),FLOOR(I116*0.338,1),(IF(C116=3,0,0)))</f>
        <v>0</v>
      </c>
      <c r="K116" s="186"/>
      <c r="L116" s="72">
        <f t="shared" ref="L116" si="496">IF(AND(K116&gt;0,G116&gt;0,E116&gt;0),FLOOR(K116*G116+K118,1),0)</f>
        <v>0</v>
      </c>
      <c r="M116" s="187">
        <f t="shared" ref="M116" si="497">IF(OR(AND(L116&gt;0,C116=4),AND(L116&gt;0,C116=2),AND(L116&gt;0,C116=5)),FLOOR(L116*0.338,1),(IF(C116=3,0,0)))</f>
        <v>0</v>
      </c>
      <c r="N116" s="236"/>
      <c r="O116" s="237"/>
      <c r="P116" s="219" t="str">
        <f t="shared" ref="P116" si="498">IF(AND(D118&gt;=F116,F116&gt;=H116+K116),"OK","chyba vyplnění")</f>
        <v>OK</v>
      </c>
      <c r="Q116" s="7">
        <f t="shared" ref="Q116" si="499">IFERROR(H116/F116*G118,0)</f>
        <v>0</v>
      </c>
      <c r="R116" s="7">
        <f t="shared" ref="R116" si="500">IFERROR(K116/F116*G118,0)</f>
        <v>0</v>
      </c>
    </row>
    <row r="117" spans="1:18" ht="18" customHeight="1" x14ac:dyDescent="0.2">
      <c r="A117" s="231"/>
      <c r="B117" s="234"/>
      <c r="C117" s="198"/>
      <c r="D117" s="211"/>
      <c r="E117" s="74"/>
      <c r="F117" s="74"/>
      <c r="G117" s="212">
        <f>IF(OR(AND(E117&gt;0,F117&gt;0,C116=2),AND(E117&gt;0,F117&gt;0,C116=4)),E117/F117,0)</f>
        <v>0</v>
      </c>
      <c r="H117" s="188">
        <f t="shared" ref="H117" si="501">IF(OR(D116=0,D117=0,F117=0,G118=0,C118=3), 0,(MIN(F117,G118,H116/F116*F117,Q116)))</f>
        <v>0</v>
      </c>
      <c r="I117" s="72">
        <f>IF(AND(H117&gt;0,G117&gt;0),FLOOR(H117*G117,1),0)</f>
        <v>0</v>
      </c>
      <c r="J117" s="187">
        <f t="shared" ref="J117" si="502">IF(OR(AND(I117&gt;0,C116=4),AND(I117&gt;0,C116=2),AND(I117&gt;0,C116=5)),FLOOR(I117*0.338,1),(IF(C116=3,0,0)))</f>
        <v>0</v>
      </c>
      <c r="K117" s="188">
        <f t="shared" ref="K117" si="503">IF(OR(D116=0,D117=0,F117=0,G118=0,C118=3),0,(MIN(F117,G118,K116/F116*F117,R116)))</f>
        <v>0</v>
      </c>
      <c r="L117" s="72">
        <f t="shared" ref="L117" si="504">IF(AND(K117&gt;0,G117&gt;0),FLOOR(K117*G117,1),0)</f>
        <v>0</v>
      </c>
      <c r="M117" s="187">
        <f t="shared" ref="M117" si="505">IF(OR(AND(L117&gt;0,C116=4),AND(L117&gt;0,C116=2),AND(L117&gt;0,C116=5)),FLOOR(L117*0.338,1),(IF(C116=3,0,0)))</f>
        <v>0</v>
      </c>
      <c r="N117" s="238"/>
      <c r="O117" s="239"/>
      <c r="P117" s="220" t="str">
        <f t="shared" ref="P117" si="506">IF(AND(H116+K116+F117&lt;=D118),"OK","chyba vyplnění")</f>
        <v>OK</v>
      </c>
    </row>
    <row r="118" spans="1:18" ht="18" customHeight="1" thickBot="1" x14ac:dyDescent="0.25">
      <c r="A118" s="232"/>
      <c r="B118" s="235"/>
      <c r="C118" s="203"/>
      <c r="D118" s="213"/>
      <c r="E118" s="119">
        <f>SUM(E116:E117)</f>
        <v>0</v>
      </c>
      <c r="F118" s="120">
        <f>SUM(F116:F117)</f>
        <v>0</v>
      </c>
      <c r="G118" s="215">
        <f>FLOOR(IF(OR(AND(D117&gt;0,C118=2),AND(D117&gt;0,C118=4),AND(C118=3,F116=H116,D117&gt;0)),(F116+F117)/D117*D116,0),4)</f>
        <v>0</v>
      </c>
      <c r="H118" s="189"/>
      <c r="I118" s="128">
        <f>SUM(I116:I117)</f>
        <v>0</v>
      </c>
      <c r="J118" s="193">
        <f t="shared" ref="J118" si="507">SUM(J116:J117)</f>
        <v>0</v>
      </c>
      <c r="K118" s="189"/>
      <c r="L118" s="128">
        <f t="shared" ref="L118:M118" si="508">SUM(L116:L117)</f>
        <v>0</v>
      </c>
      <c r="M118" s="190">
        <f t="shared" si="508"/>
        <v>0</v>
      </c>
      <c r="N118" s="240"/>
      <c r="O118" s="241"/>
      <c r="P118" s="222" t="str">
        <f t="shared" ref="P118" si="509">IF(F118&gt;D118,"chyba vyplnění","OK")</f>
        <v>OK</v>
      </c>
    </row>
    <row r="119" spans="1:18" ht="18" customHeight="1" x14ac:dyDescent="0.2">
      <c r="A119" s="230">
        <v>36</v>
      </c>
      <c r="B119" s="233"/>
      <c r="C119" s="197">
        <v>1</v>
      </c>
      <c r="D119" s="209"/>
      <c r="E119" s="116"/>
      <c r="F119" s="116"/>
      <c r="G119" s="210" t="str">
        <f>IF(AND(E119&gt;0,F119&gt;0),E119/F119,"")</f>
        <v/>
      </c>
      <c r="H119" s="186"/>
      <c r="I119" s="117">
        <f>IF(AND(H119&gt;0,G119&gt;0,E119&gt;0),FLOOR(H119*G119+H121,1),0)</f>
        <v>0</v>
      </c>
      <c r="J119" s="192">
        <f t="shared" ref="J119" si="510">IF(OR(AND(I119&gt;0,C119=4),AND(I119&gt;0,C119=2),AND(I119&gt;0,C119=5)),FLOOR(I119*0.338,1),(IF(C119=3,0,0)))</f>
        <v>0</v>
      </c>
      <c r="K119" s="186"/>
      <c r="L119" s="72">
        <f t="shared" ref="L119" si="511">IF(AND(K119&gt;0,G119&gt;0,E119&gt;0),FLOOR(K119*G119+K121,1),0)</f>
        <v>0</v>
      </c>
      <c r="M119" s="187">
        <f t="shared" ref="M119" si="512">IF(OR(AND(L119&gt;0,C119=4),AND(L119&gt;0,C119=2),AND(L119&gt;0,C119=5)),FLOOR(L119*0.338,1),(IF(C119=3,0,0)))</f>
        <v>0</v>
      </c>
      <c r="N119" s="236"/>
      <c r="O119" s="237"/>
      <c r="P119" s="219" t="str">
        <f t="shared" ref="P119" si="513">IF(AND(D121&gt;=F119,F119&gt;=H119+K119),"OK","chyba vyplnění")</f>
        <v>OK</v>
      </c>
      <c r="Q119" s="7">
        <f t="shared" ref="Q119" si="514">IFERROR(H119/F119*G121,0)</f>
        <v>0</v>
      </c>
      <c r="R119" s="7">
        <f t="shared" ref="R119" si="515">IFERROR(K119/F119*G121,0)</f>
        <v>0</v>
      </c>
    </row>
    <row r="120" spans="1:18" ht="18" customHeight="1" x14ac:dyDescent="0.2">
      <c r="A120" s="231"/>
      <c r="B120" s="234"/>
      <c r="C120" s="198"/>
      <c r="D120" s="211"/>
      <c r="E120" s="74"/>
      <c r="F120" s="74"/>
      <c r="G120" s="212">
        <f>IF(OR(AND(E120&gt;0,F120&gt;0,C119=2),AND(E120&gt;0,F120&gt;0,C119=4)),E120/F120,0)</f>
        <v>0</v>
      </c>
      <c r="H120" s="188">
        <f t="shared" ref="H120" si="516">IF(OR(D119=0,D120=0,F120=0,G121=0,C121=3), 0,(MIN(F120,G121,H119/F119*F120,Q119)))</f>
        <v>0</v>
      </c>
      <c r="I120" s="72">
        <f>IF(AND(H120&gt;0,G120&gt;0),FLOOR(H120*G120,1),0)</f>
        <v>0</v>
      </c>
      <c r="J120" s="187">
        <f t="shared" ref="J120" si="517">IF(OR(AND(I120&gt;0,C119=4),AND(I120&gt;0,C119=2),AND(I120&gt;0,C119=5)),FLOOR(I120*0.338,1),(IF(C119=3,0,0)))</f>
        <v>0</v>
      </c>
      <c r="K120" s="188">
        <f t="shared" ref="K120" si="518">IF(OR(D119=0,D120=0,F120=0,G121=0,C121=3),0,(MIN(F120,G121,K119/F119*F120,R119)))</f>
        <v>0</v>
      </c>
      <c r="L120" s="72">
        <f t="shared" ref="L120" si="519">IF(AND(K120&gt;0,G120&gt;0),FLOOR(K120*G120,1),0)</f>
        <v>0</v>
      </c>
      <c r="M120" s="187">
        <f t="shared" ref="M120" si="520">IF(OR(AND(L120&gt;0,C119=4),AND(L120&gt;0,C119=2),AND(L120&gt;0,C119=5)),FLOOR(L120*0.338,1),(IF(C119=3,0,0)))</f>
        <v>0</v>
      </c>
      <c r="N120" s="238"/>
      <c r="O120" s="239"/>
      <c r="P120" s="220" t="str">
        <f t="shared" ref="P120" si="521">IF(AND(H119+K119+F120&lt;=D121),"OK","chyba vyplnění")</f>
        <v>OK</v>
      </c>
    </row>
    <row r="121" spans="1:18" ht="18" customHeight="1" thickBot="1" x14ac:dyDescent="0.25">
      <c r="A121" s="232"/>
      <c r="B121" s="235"/>
      <c r="C121" s="203"/>
      <c r="D121" s="213"/>
      <c r="E121" s="119">
        <f>SUM(E119:E120)</f>
        <v>0</v>
      </c>
      <c r="F121" s="120">
        <f>SUM(F119:F120)</f>
        <v>0</v>
      </c>
      <c r="G121" s="215">
        <f>FLOOR(IF(OR(AND(D120&gt;0,C121=2),AND(D120&gt;0,C121=4),AND(C121=3,F119=H119,D120&gt;0)),(F119+F120)/D120*D119,0),4)</f>
        <v>0</v>
      </c>
      <c r="H121" s="189"/>
      <c r="I121" s="128">
        <f>SUM(I119:I120)</f>
        <v>0</v>
      </c>
      <c r="J121" s="193">
        <f t="shared" ref="J121" si="522">SUM(J119:J120)</f>
        <v>0</v>
      </c>
      <c r="K121" s="189"/>
      <c r="L121" s="128">
        <f t="shared" ref="L121:M121" si="523">SUM(L119:L120)</f>
        <v>0</v>
      </c>
      <c r="M121" s="190">
        <f t="shared" si="523"/>
        <v>0</v>
      </c>
      <c r="N121" s="240"/>
      <c r="O121" s="241"/>
      <c r="P121" s="222" t="str">
        <f t="shared" ref="P121" si="524">IF(F121&gt;D121,"chyba vyplnění","OK")</f>
        <v>OK</v>
      </c>
    </row>
    <row r="122" spans="1:18" ht="18" customHeight="1" x14ac:dyDescent="0.2">
      <c r="A122" s="230">
        <v>37</v>
      </c>
      <c r="B122" s="233"/>
      <c r="C122" s="197">
        <v>1</v>
      </c>
      <c r="D122" s="209"/>
      <c r="E122" s="116"/>
      <c r="F122" s="116"/>
      <c r="G122" s="210" t="str">
        <f>IF(AND(E122&gt;0,F122&gt;0),E122/F122,"")</f>
        <v/>
      </c>
      <c r="H122" s="186"/>
      <c r="I122" s="117">
        <f>IF(AND(H122&gt;0,G122&gt;0,E122&gt;0),FLOOR(H122*G122+H124,1),0)</f>
        <v>0</v>
      </c>
      <c r="J122" s="192">
        <f t="shared" ref="J122" si="525">IF(OR(AND(I122&gt;0,C122=4),AND(I122&gt;0,C122=2),AND(I122&gt;0,C122=5)),FLOOR(I122*0.338,1),(IF(C122=3,0,0)))</f>
        <v>0</v>
      </c>
      <c r="K122" s="186"/>
      <c r="L122" s="72">
        <f t="shared" ref="L122" si="526">IF(AND(K122&gt;0,G122&gt;0,E122&gt;0),FLOOR(K122*G122+K124,1),0)</f>
        <v>0</v>
      </c>
      <c r="M122" s="187">
        <f t="shared" ref="M122" si="527">IF(OR(AND(L122&gt;0,C122=4),AND(L122&gt;0,C122=2),AND(L122&gt;0,C122=5)),FLOOR(L122*0.338,1),(IF(C122=3,0,0)))</f>
        <v>0</v>
      </c>
      <c r="N122" s="236"/>
      <c r="O122" s="237"/>
      <c r="P122" s="219" t="str">
        <f t="shared" ref="P122" si="528">IF(AND(D124&gt;=F122,F122&gt;=H122+K122),"OK","chyba vyplnění")</f>
        <v>OK</v>
      </c>
      <c r="Q122" s="7">
        <f t="shared" ref="Q122" si="529">IFERROR(H122/F122*G124,0)</f>
        <v>0</v>
      </c>
      <c r="R122" s="7">
        <f t="shared" ref="R122" si="530">IFERROR(K122/F122*G124,0)</f>
        <v>0</v>
      </c>
    </row>
    <row r="123" spans="1:18" ht="18" customHeight="1" x14ac:dyDescent="0.2">
      <c r="A123" s="231"/>
      <c r="B123" s="234"/>
      <c r="C123" s="198"/>
      <c r="D123" s="211"/>
      <c r="E123" s="74"/>
      <c r="F123" s="74"/>
      <c r="G123" s="212">
        <f>IF(OR(AND(E123&gt;0,F123&gt;0,C122=2),AND(E123&gt;0,F123&gt;0,C122=4)),E123/F123,0)</f>
        <v>0</v>
      </c>
      <c r="H123" s="188">
        <f t="shared" ref="H123" si="531">IF(OR(D122=0,D123=0,F123=0,G124=0,C124=3), 0,(MIN(F123,G124,H122/F122*F123,Q122)))</f>
        <v>0</v>
      </c>
      <c r="I123" s="72">
        <f>IF(AND(H123&gt;0,G123&gt;0),FLOOR(H123*G123,1),0)</f>
        <v>0</v>
      </c>
      <c r="J123" s="187">
        <f t="shared" ref="J123" si="532">IF(OR(AND(I123&gt;0,C122=4),AND(I123&gt;0,C122=2),AND(I123&gt;0,C122=5)),FLOOR(I123*0.338,1),(IF(C122=3,0,0)))</f>
        <v>0</v>
      </c>
      <c r="K123" s="188">
        <f t="shared" ref="K123" si="533">IF(OR(D122=0,D123=0,F123=0,G124=0,C124=3),0,(MIN(F123,G124,K122/F122*F123,R122)))</f>
        <v>0</v>
      </c>
      <c r="L123" s="72">
        <f t="shared" ref="L123" si="534">IF(AND(K123&gt;0,G123&gt;0),FLOOR(K123*G123,1),0)</f>
        <v>0</v>
      </c>
      <c r="M123" s="187">
        <f t="shared" ref="M123" si="535">IF(OR(AND(L123&gt;0,C122=4),AND(L123&gt;0,C122=2),AND(L123&gt;0,C122=5)),FLOOR(L123*0.338,1),(IF(C122=3,0,0)))</f>
        <v>0</v>
      </c>
      <c r="N123" s="238"/>
      <c r="O123" s="239"/>
      <c r="P123" s="220" t="str">
        <f t="shared" ref="P123" si="536">IF(AND(H122+K122+F123&lt;=D124),"OK","chyba vyplnění")</f>
        <v>OK</v>
      </c>
    </row>
    <row r="124" spans="1:18" ht="18" customHeight="1" thickBot="1" x14ac:dyDescent="0.25">
      <c r="A124" s="232"/>
      <c r="B124" s="235"/>
      <c r="C124" s="203"/>
      <c r="D124" s="213"/>
      <c r="E124" s="119">
        <f>SUM(E122:E123)</f>
        <v>0</v>
      </c>
      <c r="F124" s="120">
        <f>SUM(F122:F123)</f>
        <v>0</v>
      </c>
      <c r="G124" s="215">
        <f>FLOOR(IF(OR(AND(D123&gt;0,C124=2),AND(D123&gt;0,C124=4),AND(C124=3,F122=H122,D123&gt;0)),(F122+F123)/D123*D122,0),4)</f>
        <v>0</v>
      </c>
      <c r="H124" s="189"/>
      <c r="I124" s="128">
        <f>SUM(I122:I123)</f>
        <v>0</v>
      </c>
      <c r="J124" s="193">
        <f t="shared" ref="J124" si="537">SUM(J122:J123)</f>
        <v>0</v>
      </c>
      <c r="K124" s="189"/>
      <c r="L124" s="128">
        <f t="shared" ref="L124:M124" si="538">SUM(L122:L123)</f>
        <v>0</v>
      </c>
      <c r="M124" s="190">
        <f t="shared" si="538"/>
        <v>0</v>
      </c>
      <c r="N124" s="240"/>
      <c r="O124" s="241"/>
      <c r="P124" s="222" t="str">
        <f t="shared" ref="P124" si="539">IF(F124&gt;D124,"chyba vyplnění","OK")</f>
        <v>OK</v>
      </c>
    </row>
    <row r="125" spans="1:18" ht="18" customHeight="1" x14ac:dyDescent="0.2">
      <c r="A125" s="230">
        <v>38</v>
      </c>
      <c r="B125" s="233"/>
      <c r="C125" s="197">
        <v>1</v>
      </c>
      <c r="D125" s="209"/>
      <c r="E125" s="116"/>
      <c r="F125" s="116"/>
      <c r="G125" s="210" t="str">
        <f>IF(AND(E125&gt;0,F125&gt;0),E125/F125,"")</f>
        <v/>
      </c>
      <c r="H125" s="186"/>
      <c r="I125" s="117">
        <f>IF(AND(H125&gt;0,G125&gt;0,E125&gt;0),FLOOR(H125*G125+H127,1),0)</f>
        <v>0</v>
      </c>
      <c r="J125" s="192">
        <f t="shared" ref="J125" si="540">IF(OR(AND(I125&gt;0,C125=4),AND(I125&gt;0,C125=2),AND(I125&gt;0,C125=5)),FLOOR(I125*0.338,1),(IF(C125=3,0,0)))</f>
        <v>0</v>
      </c>
      <c r="K125" s="186"/>
      <c r="L125" s="72">
        <f t="shared" ref="L125" si="541">IF(AND(K125&gt;0,G125&gt;0,E125&gt;0),FLOOR(K125*G125+K127,1),0)</f>
        <v>0</v>
      </c>
      <c r="M125" s="187">
        <f t="shared" ref="M125" si="542">IF(OR(AND(L125&gt;0,C125=4),AND(L125&gt;0,C125=2),AND(L125&gt;0,C125=5)),FLOOR(L125*0.338,1),(IF(C125=3,0,0)))</f>
        <v>0</v>
      </c>
      <c r="N125" s="236"/>
      <c r="O125" s="237"/>
      <c r="P125" s="219" t="str">
        <f t="shared" ref="P125" si="543">IF(AND(D127&gt;=F125,F125&gt;=H125+K125),"OK","chyba vyplnění")</f>
        <v>OK</v>
      </c>
      <c r="Q125" s="7">
        <f t="shared" ref="Q125" si="544">IFERROR(H125/F125*G127,0)</f>
        <v>0</v>
      </c>
      <c r="R125" s="7">
        <f t="shared" ref="R125" si="545">IFERROR(K125/F125*G127,0)</f>
        <v>0</v>
      </c>
    </row>
    <row r="126" spans="1:18" ht="18" customHeight="1" x14ac:dyDescent="0.2">
      <c r="A126" s="231"/>
      <c r="B126" s="234"/>
      <c r="C126" s="198"/>
      <c r="D126" s="211"/>
      <c r="E126" s="74"/>
      <c r="F126" s="74"/>
      <c r="G126" s="212">
        <f>IF(OR(AND(E126&gt;0,F126&gt;0,C125=2),AND(E126&gt;0,F126&gt;0,C125=4)),E126/F126,0)</f>
        <v>0</v>
      </c>
      <c r="H126" s="188">
        <f t="shared" ref="H126" si="546">IF(OR(D125=0,D126=0,F126=0,G127=0,C127=3), 0,(MIN(F126,G127,H125/F125*F126,Q125)))</f>
        <v>0</v>
      </c>
      <c r="I126" s="72">
        <f>IF(AND(H126&gt;0,G126&gt;0),FLOOR(H126*G126,1),0)</f>
        <v>0</v>
      </c>
      <c r="J126" s="187">
        <f t="shared" ref="J126" si="547">IF(OR(AND(I126&gt;0,C125=4),AND(I126&gt;0,C125=2),AND(I126&gt;0,C125=5)),FLOOR(I126*0.338,1),(IF(C125=3,0,0)))</f>
        <v>0</v>
      </c>
      <c r="K126" s="188">
        <f t="shared" ref="K126" si="548">IF(OR(D125=0,D126=0,F126=0,G127=0,C127=3),0,(MIN(F126,G127,K125/F125*F126,R125)))</f>
        <v>0</v>
      </c>
      <c r="L126" s="72">
        <f t="shared" ref="L126" si="549">IF(AND(K126&gt;0,G126&gt;0),FLOOR(K126*G126,1),0)</f>
        <v>0</v>
      </c>
      <c r="M126" s="187">
        <f t="shared" ref="M126" si="550">IF(OR(AND(L126&gt;0,C125=4),AND(L126&gt;0,C125=2),AND(L126&gt;0,C125=5)),FLOOR(L126*0.338,1),(IF(C125=3,0,0)))</f>
        <v>0</v>
      </c>
      <c r="N126" s="238"/>
      <c r="O126" s="239"/>
      <c r="P126" s="220" t="str">
        <f t="shared" ref="P126" si="551">IF(AND(H125+K125+F126&lt;=D127),"OK","chyba vyplnění")</f>
        <v>OK</v>
      </c>
    </row>
    <row r="127" spans="1:18" ht="18" customHeight="1" thickBot="1" x14ac:dyDescent="0.25">
      <c r="A127" s="232"/>
      <c r="B127" s="235"/>
      <c r="C127" s="203"/>
      <c r="D127" s="213"/>
      <c r="E127" s="119">
        <f>SUM(E125:E126)</f>
        <v>0</v>
      </c>
      <c r="F127" s="120">
        <f>SUM(F125:F126)</f>
        <v>0</v>
      </c>
      <c r="G127" s="215">
        <f>FLOOR(IF(OR(AND(D126&gt;0,C127=2),AND(D126&gt;0,C127=4),AND(C127=3,F125=H125,D126&gt;0)),(F125+F126)/D126*D125,0),4)</f>
        <v>0</v>
      </c>
      <c r="H127" s="189"/>
      <c r="I127" s="128">
        <f>SUM(I125:I126)</f>
        <v>0</v>
      </c>
      <c r="J127" s="193">
        <f t="shared" ref="J127" si="552">SUM(J125:J126)</f>
        <v>0</v>
      </c>
      <c r="K127" s="189"/>
      <c r="L127" s="128">
        <f t="shared" ref="L127:M127" si="553">SUM(L125:L126)</f>
        <v>0</v>
      </c>
      <c r="M127" s="190">
        <f t="shared" si="553"/>
        <v>0</v>
      </c>
      <c r="N127" s="240"/>
      <c r="O127" s="241"/>
      <c r="P127" s="222" t="str">
        <f t="shared" ref="P127" si="554">IF(F127&gt;D127,"chyba vyplnění","OK")</f>
        <v>OK</v>
      </c>
    </row>
    <row r="128" spans="1:18" ht="18" customHeight="1" x14ac:dyDescent="0.2">
      <c r="A128" s="230">
        <v>39</v>
      </c>
      <c r="B128" s="233"/>
      <c r="C128" s="197">
        <v>1</v>
      </c>
      <c r="D128" s="209"/>
      <c r="E128" s="116"/>
      <c r="F128" s="116"/>
      <c r="G128" s="210" t="str">
        <f>IF(AND(E128&gt;0,F128&gt;0),E128/F128,"")</f>
        <v/>
      </c>
      <c r="H128" s="186"/>
      <c r="I128" s="117">
        <f>IF(AND(H128&gt;0,G128&gt;0,E128&gt;0),FLOOR(H128*G128+H130,1),0)</f>
        <v>0</v>
      </c>
      <c r="J128" s="192">
        <f t="shared" ref="J128" si="555">IF(OR(AND(I128&gt;0,C128=4),AND(I128&gt;0,C128=2),AND(I128&gt;0,C128=5)),FLOOR(I128*0.338,1),(IF(C128=3,0,0)))</f>
        <v>0</v>
      </c>
      <c r="K128" s="186"/>
      <c r="L128" s="72">
        <f t="shared" ref="L128" si="556">IF(AND(K128&gt;0,G128&gt;0,E128&gt;0),FLOOR(K128*G128+K130,1),0)</f>
        <v>0</v>
      </c>
      <c r="M128" s="187">
        <f t="shared" ref="M128" si="557">IF(OR(AND(L128&gt;0,C128=4),AND(L128&gt;0,C128=2),AND(L128&gt;0,C128=5)),FLOOR(L128*0.338,1),(IF(C128=3,0,0)))</f>
        <v>0</v>
      </c>
      <c r="N128" s="236"/>
      <c r="O128" s="237"/>
      <c r="P128" s="219" t="str">
        <f t="shared" ref="P128" si="558">IF(AND(D130&gt;=F128,F128&gt;=H128+K128),"OK","chyba vyplnění")</f>
        <v>OK</v>
      </c>
      <c r="Q128" s="7">
        <f t="shared" ref="Q128" si="559">IFERROR(H128/F128*G130,0)</f>
        <v>0</v>
      </c>
      <c r="R128" s="7">
        <f t="shared" ref="R128" si="560">IFERROR(K128/F128*G130,0)</f>
        <v>0</v>
      </c>
    </row>
    <row r="129" spans="1:18" ht="18" customHeight="1" x14ac:dyDescent="0.2">
      <c r="A129" s="231"/>
      <c r="B129" s="234"/>
      <c r="C129" s="198"/>
      <c r="D129" s="211"/>
      <c r="E129" s="74"/>
      <c r="F129" s="74"/>
      <c r="G129" s="212">
        <f>IF(OR(AND(E129&gt;0,F129&gt;0,C128=2),AND(E129&gt;0,F129&gt;0,C128=4)),E129/F129,0)</f>
        <v>0</v>
      </c>
      <c r="H129" s="188">
        <f t="shared" ref="H129" si="561">IF(OR(D128=0,D129=0,F129=0,G130=0,C130=3), 0,(MIN(F129,G130,H128/F128*F129,Q128)))</f>
        <v>0</v>
      </c>
      <c r="I129" s="72">
        <f>IF(AND(H129&gt;0,G129&gt;0),FLOOR(H129*G129,1),0)</f>
        <v>0</v>
      </c>
      <c r="J129" s="187">
        <f t="shared" ref="J129" si="562">IF(OR(AND(I129&gt;0,C128=4),AND(I129&gt;0,C128=2),AND(I129&gt;0,C128=5)),FLOOR(I129*0.338,1),(IF(C128=3,0,0)))</f>
        <v>0</v>
      </c>
      <c r="K129" s="188">
        <f t="shared" ref="K129" si="563">IF(OR(D128=0,D129=0,F129=0,G130=0,C130=3),0,(MIN(F129,G130,K128/F128*F129,R128)))</f>
        <v>0</v>
      </c>
      <c r="L129" s="72">
        <f t="shared" ref="L129" si="564">IF(AND(K129&gt;0,G129&gt;0),FLOOR(K129*G129,1),0)</f>
        <v>0</v>
      </c>
      <c r="M129" s="187">
        <f t="shared" ref="M129" si="565">IF(OR(AND(L129&gt;0,C128=4),AND(L129&gt;0,C128=2),AND(L129&gt;0,C128=5)),FLOOR(L129*0.338,1),(IF(C128=3,0,0)))</f>
        <v>0</v>
      </c>
      <c r="N129" s="238"/>
      <c r="O129" s="239"/>
      <c r="P129" s="220" t="str">
        <f t="shared" ref="P129" si="566">IF(AND(H128+K128+F129&lt;=D130),"OK","chyba vyplnění")</f>
        <v>OK</v>
      </c>
    </row>
    <row r="130" spans="1:18" ht="18" customHeight="1" thickBot="1" x14ac:dyDescent="0.25">
      <c r="A130" s="232"/>
      <c r="B130" s="235"/>
      <c r="C130" s="203"/>
      <c r="D130" s="213"/>
      <c r="E130" s="119">
        <f>SUM(E128:E129)</f>
        <v>0</v>
      </c>
      <c r="F130" s="120">
        <f>SUM(F128:F129)</f>
        <v>0</v>
      </c>
      <c r="G130" s="215">
        <f>FLOOR(IF(OR(AND(D129&gt;0,C130=2),AND(D129&gt;0,C130=4),AND(C130=3,F128=H128,D129&gt;0)),(F128+F129)/D129*D128,0),4)</f>
        <v>0</v>
      </c>
      <c r="H130" s="189"/>
      <c r="I130" s="128">
        <f>SUM(I128:I129)</f>
        <v>0</v>
      </c>
      <c r="J130" s="193">
        <f t="shared" ref="J130" si="567">SUM(J128:J129)</f>
        <v>0</v>
      </c>
      <c r="K130" s="189"/>
      <c r="L130" s="128">
        <f t="shared" ref="L130:M130" si="568">SUM(L128:L129)</f>
        <v>0</v>
      </c>
      <c r="M130" s="190">
        <f t="shared" si="568"/>
        <v>0</v>
      </c>
      <c r="N130" s="240"/>
      <c r="O130" s="241"/>
      <c r="P130" s="222" t="str">
        <f t="shared" ref="P130" si="569">IF(F130&gt;D130,"chyba vyplnění","OK")</f>
        <v>OK</v>
      </c>
    </row>
    <row r="131" spans="1:18" ht="18" customHeight="1" x14ac:dyDescent="0.2">
      <c r="A131" s="230">
        <v>40</v>
      </c>
      <c r="B131" s="233"/>
      <c r="C131" s="197">
        <v>1</v>
      </c>
      <c r="D131" s="209"/>
      <c r="E131" s="116"/>
      <c r="F131" s="116"/>
      <c r="G131" s="210" t="str">
        <f>IF(AND(E131&gt;0,F131&gt;0),E131/F131,"")</f>
        <v/>
      </c>
      <c r="H131" s="186"/>
      <c r="I131" s="117">
        <f>IF(AND(H131&gt;0,G131&gt;0,E131&gt;0),FLOOR(H131*G131+H133,1),0)</f>
        <v>0</v>
      </c>
      <c r="J131" s="192">
        <f t="shared" ref="J131" si="570">IF(OR(AND(I131&gt;0,C131=4),AND(I131&gt;0,C131=2),AND(I131&gt;0,C131=5)),FLOOR(I131*0.338,1),(IF(C131=3,0,0)))</f>
        <v>0</v>
      </c>
      <c r="K131" s="186"/>
      <c r="L131" s="72">
        <f t="shared" ref="L131" si="571">IF(AND(K131&gt;0,G131&gt;0,E131&gt;0),FLOOR(K131*G131+K133,1),0)</f>
        <v>0</v>
      </c>
      <c r="M131" s="187">
        <f t="shared" ref="M131" si="572">IF(OR(AND(L131&gt;0,C131=4),AND(L131&gt;0,C131=2),AND(L131&gt;0,C131=5)),FLOOR(L131*0.338,1),(IF(C131=3,0,0)))</f>
        <v>0</v>
      </c>
      <c r="N131" s="236"/>
      <c r="O131" s="237"/>
      <c r="P131" s="219" t="str">
        <f t="shared" ref="P131" si="573">IF(AND(D133&gt;=F131,F131&gt;=H131+K131),"OK","chyba vyplnění")</f>
        <v>OK</v>
      </c>
      <c r="Q131" s="7">
        <f t="shared" ref="Q131" si="574">IFERROR(H131/F131*G133,0)</f>
        <v>0</v>
      </c>
      <c r="R131" s="7">
        <f t="shared" ref="R131" si="575">IFERROR(K131/F131*G133,0)</f>
        <v>0</v>
      </c>
    </row>
    <row r="132" spans="1:18" ht="18" customHeight="1" x14ac:dyDescent="0.2">
      <c r="A132" s="231"/>
      <c r="B132" s="234"/>
      <c r="C132" s="198"/>
      <c r="D132" s="211"/>
      <c r="E132" s="74"/>
      <c r="F132" s="74"/>
      <c r="G132" s="212">
        <f>IF(OR(AND(E132&gt;0,F132&gt;0,C131=2),AND(E132&gt;0,F132&gt;0,C131=4)),E132/F132,0)</f>
        <v>0</v>
      </c>
      <c r="H132" s="188">
        <f t="shared" ref="H132" si="576">IF(OR(D131=0,D132=0,F132=0,G133=0,C133=3), 0,(MIN(F132,G133,H131/F131*F132,Q131)))</f>
        <v>0</v>
      </c>
      <c r="I132" s="72">
        <f>IF(AND(H132&gt;0,G132&gt;0),FLOOR(H132*G132,1),0)</f>
        <v>0</v>
      </c>
      <c r="J132" s="187">
        <f t="shared" ref="J132" si="577">IF(OR(AND(I132&gt;0,C131=4),AND(I132&gt;0,C131=2),AND(I132&gt;0,C131=5)),FLOOR(I132*0.338,1),(IF(C131=3,0,0)))</f>
        <v>0</v>
      </c>
      <c r="K132" s="188">
        <f t="shared" ref="K132" si="578">IF(OR(D131=0,D132=0,F132=0,G133=0,C133=3),0,(MIN(F132,G133,K131/F131*F132,R131)))</f>
        <v>0</v>
      </c>
      <c r="L132" s="72">
        <f t="shared" ref="L132" si="579">IF(AND(K132&gt;0,G132&gt;0),FLOOR(K132*G132,1),0)</f>
        <v>0</v>
      </c>
      <c r="M132" s="187">
        <f t="shared" ref="M132" si="580">IF(OR(AND(L132&gt;0,C131=4),AND(L132&gt;0,C131=2),AND(L132&gt;0,C131=5)),FLOOR(L132*0.338,1),(IF(C131=3,0,0)))</f>
        <v>0</v>
      </c>
      <c r="N132" s="238"/>
      <c r="O132" s="239"/>
      <c r="P132" s="220" t="str">
        <f t="shared" ref="P132" si="581">IF(AND(H131+K131+F132&lt;=D133),"OK","chyba vyplnění")</f>
        <v>OK</v>
      </c>
    </row>
    <row r="133" spans="1:18" ht="18" customHeight="1" thickBot="1" x14ac:dyDescent="0.25">
      <c r="A133" s="232"/>
      <c r="B133" s="235"/>
      <c r="C133" s="203"/>
      <c r="D133" s="213"/>
      <c r="E133" s="119">
        <f>SUM(E131:E132)</f>
        <v>0</v>
      </c>
      <c r="F133" s="120">
        <f>SUM(F131:F132)</f>
        <v>0</v>
      </c>
      <c r="G133" s="215">
        <f>FLOOR(IF(OR(AND(D132&gt;0,C133=2),AND(D132&gt;0,C133=4),AND(C133=3,F131=H131,D132&gt;0)),(F131+F132)/D132*D131,0),4)</f>
        <v>0</v>
      </c>
      <c r="H133" s="189"/>
      <c r="I133" s="128">
        <f>SUM(I131:I132)</f>
        <v>0</v>
      </c>
      <c r="J133" s="193">
        <f t="shared" ref="J133" si="582">SUM(J131:J132)</f>
        <v>0</v>
      </c>
      <c r="K133" s="189"/>
      <c r="L133" s="128">
        <f t="shared" ref="L133:M133" si="583">SUM(L131:L132)</f>
        <v>0</v>
      </c>
      <c r="M133" s="190">
        <f t="shared" si="583"/>
        <v>0</v>
      </c>
      <c r="N133" s="240"/>
      <c r="O133" s="241"/>
      <c r="P133" s="222" t="str">
        <f t="shared" ref="P133" si="584">IF(F133&gt;D133,"chyba vyplnění","OK")</f>
        <v>OK</v>
      </c>
    </row>
    <row r="134" spans="1:18" ht="18" customHeight="1" x14ac:dyDescent="0.2">
      <c r="A134" s="230">
        <v>41</v>
      </c>
      <c r="B134" s="233"/>
      <c r="C134" s="197">
        <v>1</v>
      </c>
      <c r="D134" s="209"/>
      <c r="E134" s="116"/>
      <c r="F134" s="116"/>
      <c r="G134" s="210" t="str">
        <f>IF(AND(E134&gt;0,F134&gt;0),E134/F134,"")</f>
        <v/>
      </c>
      <c r="H134" s="186"/>
      <c r="I134" s="117">
        <f>IF(AND(H134&gt;0,G134&gt;0,E134&gt;0),FLOOR(H134*G134+H136,1),0)</f>
        <v>0</v>
      </c>
      <c r="J134" s="192">
        <f t="shared" ref="J134" si="585">IF(OR(AND(I134&gt;0,C134=4),AND(I134&gt;0,C134=2),AND(I134&gt;0,C134=5)),FLOOR(I134*0.338,1),(IF(C134=3,0,0)))</f>
        <v>0</v>
      </c>
      <c r="K134" s="186"/>
      <c r="L134" s="72">
        <f t="shared" ref="L134" si="586">IF(AND(K134&gt;0,G134&gt;0,E134&gt;0),FLOOR(K134*G134+K136,1),0)</f>
        <v>0</v>
      </c>
      <c r="M134" s="187">
        <f t="shared" ref="M134" si="587">IF(OR(AND(L134&gt;0,C134=4),AND(L134&gt;0,C134=2),AND(L134&gt;0,C134=5)),FLOOR(L134*0.338,1),(IF(C134=3,0,0)))</f>
        <v>0</v>
      </c>
      <c r="N134" s="236"/>
      <c r="O134" s="237"/>
      <c r="P134" s="219" t="str">
        <f t="shared" ref="P134" si="588">IF(AND(D136&gt;=F134,F134&gt;=H134+K134),"OK","chyba vyplnění")</f>
        <v>OK</v>
      </c>
      <c r="Q134" s="7">
        <f t="shared" ref="Q134" si="589">IFERROR(H134/F134*G136,0)</f>
        <v>0</v>
      </c>
      <c r="R134" s="7">
        <f t="shared" ref="R134" si="590">IFERROR(K134/F134*G136,0)</f>
        <v>0</v>
      </c>
    </row>
    <row r="135" spans="1:18" ht="18" customHeight="1" x14ac:dyDescent="0.2">
      <c r="A135" s="231"/>
      <c r="B135" s="234"/>
      <c r="C135" s="198"/>
      <c r="D135" s="211"/>
      <c r="E135" s="74"/>
      <c r="F135" s="74"/>
      <c r="G135" s="212">
        <f>IF(OR(AND(E135&gt;0,F135&gt;0,C134=2),AND(E135&gt;0,F135&gt;0,C134=4)),E135/F135,0)</f>
        <v>0</v>
      </c>
      <c r="H135" s="188">
        <f t="shared" ref="H135" si="591">IF(OR(D134=0,D135=0,F135=0,G136=0,C136=3), 0,(MIN(F135,G136,H134/F134*F135,Q134)))</f>
        <v>0</v>
      </c>
      <c r="I135" s="72">
        <f>IF(AND(H135&gt;0,G135&gt;0),FLOOR(H135*G135,1),0)</f>
        <v>0</v>
      </c>
      <c r="J135" s="187">
        <f t="shared" ref="J135" si="592">IF(OR(AND(I135&gt;0,C134=4),AND(I135&gt;0,C134=2),AND(I135&gt;0,C134=5)),FLOOR(I135*0.338,1),(IF(C134=3,0,0)))</f>
        <v>0</v>
      </c>
      <c r="K135" s="188">
        <f t="shared" ref="K135" si="593">IF(OR(D134=0,D135=0,F135=0,G136=0,C136=3),0,(MIN(F135,G136,K134/F134*F135,R134)))</f>
        <v>0</v>
      </c>
      <c r="L135" s="72">
        <f t="shared" ref="L135" si="594">IF(AND(K135&gt;0,G135&gt;0),FLOOR(K135*G135,1),0)</f>
        <v>0</v>
      </c>
      <c r="M135" s="187">
        <f t="shared" ref="M135" si="595">IF(OR(AND(L135&gt;0,C134=4),AND(L135&gt;0,C134=2),AND(L135&gt;0,C134=5)),FLOOR(L135*0.338,1),(IF(C134=3,0,0)))</f>
        <v>0</v>
      </c>
      <c r="N135" s="238"/>
      <c r="O135" s="239"/>
      <c r="P135" s="220" t="str">
        <f t="shared" ref="P135" si="596">IF(AND(H134+K134+F135&lt;=D136),"OK","chyba vyplnění")</f>
        <v>OK</v>
      </c>
    </row>
    <row r="136" spans="1:18" ht="18" customHeight="1" thickBot="1" x14ac:dyDescent="0.25">
      <c r="A136" s="232"/>
      <c r="B136" s="235"/>
      <c r="C136" s="203"/>
      <c r="D136" s="213"/>
      <c r="E136" s="119">
        <f>SUM(E134:E135)</f>
        <v>0</v>
      </c>
      <c r="F136" s="120">
        <f>SUM(F134:F135)</f>
        <v>0</v>
      </c>
      <c r="G136" s="215">
        <f>FLOOR(IF(OR(AND(D135&gt;0,C136=2),AND(D135&gt;0,C136=4),AND(C136=3,F134=H134,D135&gt;0)),(F134+F135)/D135*D134,0),4)</f>
        <v>0</v>
      </c>
      <c r="H136" s="189"/>
      <c r="I136" s="128">
        <f>SUM(I134:I135)</f>
        <v>0</v>
      </c>
      <c r="J136" s="193">
        <f t="shared" ref="J136" si="597">SUM(J134:J135)</f>
        <v>0</v>
      </c>
      <c r="K136" s="189"/>
      <c r="L136" s="128">
        <f t="shared" ref="L136:M136" si="598">SUM(L134:L135)</f>
        <v>0</v>
      </c>
      <c r="M136" s="190">
        <f t="shared" si="598"/>
        <v>0</v>
      </c>
      <c r="N136" s="240"/>
      <c r="O136" s="241"/>
      <c r="P136" s="222" t="str">
        <f t="shared" ref="P136" si="599">IF(F136&gt;D136,"chyba vyplnění","OK")</f>
        <v>OK</v>
      </c>
    </row>
    <row r="137" spans="1:18" ht="18" customHeight="1" x14ac:dyDescent="0.2">
      <c r="A137" s="230">
        <v>42</v>
      </c>
      <c r="B137" s="233"/>
      <c r="C137" s="197">
        <v>1</v>
      </c>
      <c r="D137" s="209"/>
      <c r="E137" s="116"/>
      <c r="F137" s="116"/>
      <c r="G137" s="210" t="str">
        <f>IF(AND(E137&gt;0,F137&gt;0),E137/F137,"")</f>
        <v/>
      </c>
      <c r="H137" s="186"/>
      <c r="I137" s="117">
        <f>IF(AND(H137&gt;0,G137&gt;0,E137&gt;0),FLOOR(H137*G137+H139,1),0)</f>
        <v>0</v>
      </c>
      <c r="J137" s="192">
        <f t="shared" ref="J137" si="600">IF(OR(AND(I137&gt;0,C137=4),AND(I137&gt;0,C137=2),AND(I137&gt;0,C137=5)),FLOOR(I137*0.338,1),(IF(C137=3,0,0)))</f>
        <v>0</v>
      </c>
      <c r="K137" s="186"/>
      <c r="L137" s="72">
        <f t="shared" ref="L137" si="601">IF(AND(K137&gt;0,G137&gt;0,E137&gt;0),FLOOR(K137*G137+K139,1),0)</f>
        <v>0</v>
      </c>
      <c r="M137" s="187">
        <f t="shared" ref="M137" si="602">IF(OR(AND(L137&gt;0,C137=4),AND(L137&gt;0,C137=2),AND(L137&gt;0,C137=5)),FLOOR(L137*0.338,1),(IF(C137=3,0,0)))</f>
        <v>0</v>
      </c>
      <c r="N137" s="236"/>
      <c r="O137" s="237"/>
      <c r="P137" s="219" t="str">
        <f t="shared" ref="P137" si="603">IF(AND(D139&gt;=F137,F137&gt;=H137+K137),"OK","chyba vyplnění")</f>
        <v>OK</v>
      </c>
      <c r="Q137" s="7">
        <f t="shared" ref="Q137" si="604">IFERROR(H137/F137*G139,0)</f>
        <v>0</v>
      </c>
      <c r="R137" s="7">
        <f t="shared" ref="R137" si="605">IFERROR(K137/F137*G139,0)</f>
        <v>0</v>
      </c>
    </row>
    <row r="138" spans="1:18" ht="18" customHeight="1" x14ac:dyDescent="0.2">
      <c r="A138" s="231"/>
      <c r="B138" s="234"/>
      <c r="C138" s="198"/>
      <c r="D138" s="211"/>
      <c r="E138" s="74"/>
      <c r="F138" s="74"/>
      <c r="G138" s="212">
        <f>IF(OR(AND(E138&gt;0,F138&gt;0,C137=2),AND(E138&gt;0,F138&gt;0,C137=4)),E138/F138,0)</f>
        <v>0</v>
      </c>
      <c r="H138" s="188">
        <f t="shared" ref="H138" si="606">IF(OR(D137=0,D138=0,F138=0,G139=0,C139=3), 0,(MIN(F138,G139,H137/F137*F138,Q137)))</f>
        <v>0</v>
      </c>
      <c r="I138" s="72">
        <f>IF(AND(H138&gt;0,G138&gt;0),FLOOR(H138*G138,1),0)</f>
        <v>0</v>
      </c>
      <c r="J138" s="187">
        <f t="shared" ref="J138" si="607">IF(OR(AND(I138&gt;0,C137=4),AND(I138&gt;0,C137=2),AND(I138&gt;0,C137=5)),FLOOR(I138*0.338,1),(IF(C137=3,0,0)))</f>
        <v>0</v>
      </c>
      <c r="K138" s="188">
        <f t="shared" ref="K138" si="608">IF(OR(D137=0,D138=0,F138=0,G139=0,C139=3),0,(MIN(F138,G139,K137/F137*F138,R137)))</f>
        <v>0</v>
      </c>
      <c r="L138" s="72">
        <f t="shared" ref="L138" si="609">IF(AND(K138&gt;0,G138&gt;0),FLOOR(K138*G138,1),0)</f>
        <v>0</v>
      </c>
      <c r="M138" s="187">
        <f t="shared" ref="M138" si="610">IF(OR(AND(L138&gt;0,C137=4),AND(L138&gt;0,C137=2),AND(L138&gt;0,C137=5)),FLOOR(L138*0.338,1),(IF(C137=3,0,0)))</f>
        <v>0</v>
      </c>
      <c r="N138" s="238"/>
      <c r="O138" s="239"/>
      <c r="P138" s="220" t="str">
        <f t="shared" ref="P138" si="611">IF(AND(H137+K137+F138&lt;=D139),"OK","chyba vyplnění")</f>
        <v>OK</v>
      </c>
    </row>
    <row r="139" spans="1:18" ht="18" customHeight="1" thickBot="1" x14ac:dyDescent="0.25">
      <c r="A139" s="232"/>
      <c r="B139" s="235"/>
      <c r="C139" s="203"/>
      <c r="D139" s="213"/>
      <c r="E139" s="119">
        <f>SUM(E137:E138)</f>
        <v>0</v>
      </c>
      <c r="F139" s="120">
        <f>SUM(F137:F138)</f>
        <v>0</v>
      </c>
      <c r="G139" s="215">
        <f>FLOOR(IF(OR(AND(D138&gt;0,C139=2),AND(D138&gt;0,C139=4),AND(C139=3,F137=H137,D138&gt;0)),(F137+F138)/D138*D137,0),4)</f>
        <v>0</v>
      </c>
      <c r="H139" s="189"/>
      <c r="I139" s="128">
        <f>SUM(I137:I138)</f>
        <v>0</v>
      </c>
      <c r="J139" s="193">
        <f t="shared" ref="J139" si="612">SUM(J137:J138)</f>
        <v>0</v>
      </c>
      <c r="K139" s="189"/>
      <c r="L139" s="128">
        <f t="shared" ref="L139:M139" si="613">SUM(L137:L138)</f>
        <v>0</v>
      </c>
      <c r="M139" s="190">
        <f t="shared" si="613"/>
        <v>0</v>
      </c>
      <c r="N139" s="240"/>
      <c r="O139" s="241"/>
      <c r="P139" s="222" t="str">
        <f t="shared" ref="P139" si="614">IF(F139&gt;D139,"chyba vyplnění","OK")</f>
        <v>OK</v>
      </c>
    </row>
    <row r="140" spans="1:18" ht="18" customHeight="1" x14ac:dyDescent="0.2">
      <c r="A140" s="230">
        <v>43</v>
      </c>
      <c r="B140" s="233"/>
      <c r="C140" s="197">
        <v>1</v>
      </c>
      <c r="D140" s="209"/>
      <c r="E140" s="116"/>
      <c r="F140" s="116"/>
      <c r="G140" s="210" t="str">
        <f>IF(AND(E140&gt;0,F140&gt;0),E140/F140,"")</f>
        <v/>
      </c>
      <c r="H140" s="186"/>
      <c r="I140" s="117">
        <f>IF(AND(H140&gt;0,G140&gt;0,E140&gt;0),FLOOR(H140*G140+H142,1),0)</f>
        <v>0</v>
      </c>
      <c r="J140" s="192">
        <f t="shared" ref="J140" si="615">IF(OR(AND(I140&gt;0,C140=4),AND(I140&gt;0,C140=2),AND(I140&gt;0,C140=5)),FLOOR(I140*0.338,1),(IF(C140=3,0,0)))</f>
        <v>0</v>
      </c>
      <c r="K140" s="186"/>
      <c r="L140" s="72">
        <f t="shared" ref="L140" si="616">IF(AND(K140&gt;0,G140&gt;0,E140&gt;0),FLOOR(K140*G140+K142,1),0)</f>
        <v>0</v>
      </c>
      <c r="M140" s="187">
        <f t="shared" ref="M140" si="617">IF(OR(AND(L140&gt;0,C140=4),AND(L140&gt;0,C140=2),AND(L140&gt;0,C140=5)),FLOOR(L140*0.338,1),(IF(C140=3,0,0)))</f>
        <v>0</v>
      </c>
      <c r="N140" s="236"/>
      <c r="O140" s="237"/>
      <c r="P140" s="219" t="str">
        <f t="shared" ref="P140" si="618">IF(AND(D142&gt;=F140,F140&gt;=H140+K140),"OK","chyba vyplnění")</f>
        <v>OK</v>
      </c>
      <c r="Q140" s="7">
        <f t="shared" ref="Q140" si="619">IFERROR(H140/F140*G142,0)</f>
        <v>0</v>
      </c>
      <c r="R140" s="7">
        <f t="shared" ref="R140" si="620">IFERROR(K140/F140*G142,0)</f>
        <v>0</v>
      </c>
    </row>
    <row r="141" spans="1:18" ht="18" customHeight="1" x14ac:dyDescent="0.2">
      <c r="A141" s="231"/>
      <c r="B141" s="234"/>
      <c r="C141" s="198"/>
      <c r="D141" s="211"/>
      <c r="E141" s="74"/>
      <c r="F141" s="74"/>
      <c r="G141" s="212">
        <f>IF(OR(AND(E141&gt;0,F141&gt;0,C140=2),AND(E141&gt;0,F141&gt;0,C140=4)),E141/F141,0)</f>
        <v>0</v>
      </c>
      <c r="H141" s="188">
        <f t="shared" ref="H141" si="621">IF(OR(D140=0,D141=0,F141=0,G142=0,C142=3), 0,(MIN(F141,G142,H140/F140*F141,Q140)))</f>
        <v>0</v>
      </c>
      <c r="I141" s="72">
        <f>IF(AND(H141&gt;0,G141&gt;0),FLOOR(H141*G141,1),0)</f>
        <v>0</v>
      </c>
      <c r="J141" s="187">
        <f t="shared" ref="J141" si="622">IF(OR(AND(I141&gt;0,C140=4),AND(I141&gt;0,C140=2),AND(I141&gt;0,C140=5)),FLOOR(I141*0.338,1),(IF(C140=3,0,0)))</f>
        <v>0</v>
      </c>
      <c r="K141" s="188">
        <f t="shared" ref="K141" si="623">IF(OR(D140=0,D141=0,F141=0,G142=0,C142=3),0,(MIN(F141,G142,K140/F140*F141,R140)))</f>
        <v>0</v>
      </c>
      <c r="L141" s="72">
        <f t="shared" ref="L141" si="624">IF(AND(K141&gt;0,G141&gt;0),FLOOR(K141*G141,1),0)</f>
        <v>0</v>
      </c>
      <c r="M141" s="187">
        <f t="shared" ref="M141" si="625">IF(OR(AND(L141&gt;0,C140=4),AND(L141&gt;0,C140=2),AND(L141&gt;0,C140=5)),FLOOR(L141*0.338,1),(IF(C140=3,0,0)))</f>
        <v>0</v>
      </c>
      <c r="N141" s="238"/>
      <c r="O141" s="239"/>
      <c r="P141" s="220" t="str">
        <f t="shared" ref="P141" si="626">IF(AND(H140+K140+F141&lt;=D142),"OK","chyba vyplnění")</f>
        <v>OK</v>
      </c>
    </row>
    <row r="142" spans="1:18" ht="18" customHeight="1" thickBot="1" x14ac:dyDescent="0.25">
      <c r="A142" s="232"/>
      <c r="B142" s="235"/>
      <c r="C142" s="203"/>
      <c r="D142" s="213"/>
      <c r="E142" s="119">
        <f>SUM(E140:E141)</f>
        <v>0</v>
      </c>
      <c r="F142" s="120">
        <f>SUM(F140:F141)</f>
        <v>0</v>
      </c>
      <c r="G142" s="215">
        <f>FLOOR(IF(OR(AND(D141&gt;0,C142=2),AND(D141&gt;0,C142=4),AND(C142=3,F140=H140,D141&gt;0)),(F140+F141)/D141*D140,0),4)</f>
        <v>0</v>
      </c>
      <c r="H142" s="189"/>
      <c r="I142" s="128">
        <f>SUM(I140:I141)</f>
        <v>0</v>
      </c>
      <c r="J142" s="193">
        <f t="shared" ref="J142" si="627">SUM(J140:J141)</f>
        <v>0</v>
      </c>
      <c r="K142" s="189"/>
      <c r="L142" s="128">
        <f t="shared" ref="L142:M142" si="628">SUM(L140:L141)</f>
        <v>0</v>
      </c>
      <c r="M142" s="190">
        <f t="shared" si="628"/>
        <v>0</v>
      </c>
      <c r="N142" s="240"/>
      <c r="O142" s="241"/>
      <c r="P142" s="222" t="str">
        <f t="shared" ref="P142" si="629">IF(F142&gt;D142,"chyba vyplnění","OK")</f>
        <v>OK</v>
      </c>
    </row>
    <row r="143" spans="1:18" ht="18" customHeight="1" x14ac:dyDescent="0.2">
      <c r="A143" s="230">
        <v>44</v>
      </c>
      <c r="B143" s="233"/>
      <c r="C143" s="197">
        <v>1</v>
      </c>
      <c r="D143" s="209"/>
      <c r="E143" s="116"/>
      <c r="F143" s="116"/>
      <c r="G143" s="210" t="str">
        <f>IF(AND(E143&gt;0,F143&gt;0),E143/F143,"")</f>
        <v/>
      </c>
      <c r="H143" s="186"/>
      <c r="I143" s="117">
        <f>IF(AND(H143&gt;0,G143&gt;0,E143&gt;0),FLOOR(H143*G143+H145,1),0)</f>
        <v>0</v>
      </c>
      <c r="J143" s="192">
        <f t="shared" ref="J143" si="630">IF(OR(AND(I143&gt;0,C143=4),AND(I143&gt;0,C143=2),AND(I143&gt;0,C143=5)),FLOOR(I143*0.338,1),(IF(C143=3,0,0)))</f>
        <v>0</v>
      </c>
      <c r="K143" s="186"/>
      <c r="L143" s="72">
        <f t="shared" ref="L143" si="631">IF(AND(K143&gt;0,G143&gt;0,E143&gt;0),FLOOR(K143*G143+K145,1),0)</f>
        <v>0</v>
      </c>
      <c r="M143" s="187">
        <f t="shared" ref="M143" si="632">IF(OR(AND(L143&gt;0,C143=4),AND(L143&gt;0,C143=2),AND(L143&gt;0,C143=5)),FLOOR(L143*0.338,1),(IF(C143=3,0,0)))</f>
        <v>0</v>
      </c>
      <c r="N143" s="236"/>
      <c r="O143" s="237"/>
      <c r="P143" s="219" t="str">
        <f t="shared" ref="P143" si="633">IF(AND(D145&gt;=F143,F143&gt;=H143+K143),"OK","chyba vyplnění")</f>
        <v>OK</v>
      </c>
      <c r="Q143" s="7">
        <f t="shared" ref="Q143" si="634">IFERROR(H143/F143*G145,0)</f>
        <v>0</v>
      </c>
      <c r="R143" s="7">
        <f t="shared" ref="R143" si="635">IFERROR(K143/F143*G145,0)</f>
        <v>0</v>
      </c>
    </row>
    <row r="144" spans="1:18" ht="18" customHeight="1" x14ac:dyDescent="0.2">
      <c r="A144" s="231"/>
      <c r="B144" s="234"/>
      <c r="C144" s="198"/>
      <c r="D144" s="211"/>
      <c r="E144" s="74"/>
      <c r="F144" s="74"/>
      <c r="G144" s="212">
        <f>IF(OR(AND(E144&gt;0,F144&gt;0,C143=2),AND(E144&gt;0,F144&gt;0,C143=4)),E144/F144,0)</f>
        <v>0</v>
      </c>
      <c r="H144" s="188">
        <f t="shared" ref="H144" si="636">IF(OR(D143=0,D144=0,F144=0,G145=0,C145=3), 0,(MIN(F144,G145,H143/F143*F144,Q143)))</f>
        <v>0</v>
      </c>
      <c r="I144" s="72">
        <f>IF(AND(H144&gt;0,G144&gt;0),FLOOR(H144*G144,1),0)</f>
        <v>0</v>
      </c>
      <c r="J144" s="187">
        <f t="shared" ref="J144" si="637">IF(OR(AND(I144&gt;0,C143=4),AND(I144&gt;0,C143=2),AND(I144&gt;0,C143=5)),FLOOR(I144*0.338,1),(IF(C143=3,0,0)))</f>
        <v>0</v>
      </c>
      <c r="K144" s="188">
        <f t="shared" ref="K144" si="638">IF(OR(D143=0,D144=0,F144=0,G145=0,C145=3),0,(MIN(F144,G145,K143/F143*F144,R143)))</f>
        <v>0</v>
      </c>
      <c r="L144" s="72">
        <f t="shared" ref="L144" si="639">IF(AND(K144&gt;0,G144&gt;0),FLOOR(K144*G144,1),0)</f>
        <v>0</v>
      </c>
      <c r="M144" s="187">
        <f t="shared" ref="M144" si="640">IF(OR(AND(L144&gt;0,C143=4),AND(L144&gt;0,C143=2),AND(L144&gt;0,C143=5)),FLOOR(L144*0.338,1),(IF(C143=3,0,0)))</f>
        <v>0</v>
      </c>
      <c r="N144" s="238"/>
      <c r="O144" s="239"/>
      <c r="P144" s="220" t="str">
        <f t="shared" ref="P144" si="641">IF(AND(H143+K143+F144&lt;=D145),"OK","chyba vyplnění")</f>
        <v>OK</v>
      </c>
    </row>
    <row r="145" spans="1:18" ht="18" customHeight="1" thickBot="1" x14ac:dyDescent="0.25">
      <c r="A145" s="232"/>
      <c r="B145" s="235"/>
      <c r="C145" s="203"/>
      <c r="D145" s="213"/>
      <c r="E145" s="119">
        <f>SUM(E143:E144)</f>
        <v>0</v>
      </c>
      <c r="F145" s="120">
        <f>SUM(F143:F144)</f>
        <v>0</v>
      </c>
      <c r="G145" s="215">
        <f>FLOOR(IF(OR(AND(D144&gt;0,C145=2),AND(D144&gt;0,C145=4),AND(C145=3,F143=H143,D144&gt;0)),(F143+F144)/D144*D143,0),4)</f>
        <v>0</v>
      </c>
      <c r="H145" s="189"/>
      <c r="I145" s="128">
        <f>SUM(I143:I144)</f>
        <v>0</v>
      </c>
      <c r="J145" s="193">
        <f t="shared" ref="J145" si="642">SUM(J143:J144)</f>
        <v>0</v>
      </c>
      <c r="K145" s="189"/>
      <c r="L145" s="128">
        <f t="shared" ref="L145:M145" si="643">SUM(L143:L144)</f>
        <v>0</v>
      </c>
      <c r="M145" s="190">
        <f t="shared" si="643"/>
        <v>0</v>
      </c>
      <c r="N145" s="240"/>
      <c r="O145" s="241"/>
      <c r="P145" s="222" t="str">
        <f t="shared" ref="P145" si="644">IF(F145&gt;D145,"chyba vyplnění","OK")</f>
        <v>OK</v>
      </c>
    </row>
    <row r="146" spans="1:18" ht="18" customHeight="1" x14ac:dyDescent="0.2">
      <c r="A146" s="230">
        <v>45</v>
      </c>
      <c r="B146" s="233"/>
      <c r="C146" s="197">
        <v>1</v>
      </c>
      <c r="D146" s="209"/>
      <c r="E146" s="116"/>
      <c r="F146" s="116"/>
      <c r="G146" s="210" t="str">
        <f>IF(AND(E146&gt;0,F146&gt;0),E146/F146,"")</f>
        <v/>
      </c>
      <c r="H146" s="186"/>
      <c r="I146" s="117">
        <f>IF(AND(H146&gt;0,G146&gt;0,E146&gt;0),FLOOR(H146*G146+H148,1),0)</f>
        <v>0</v>
      </c>
      <c r="J146" s="192">
        <f t="shared" ref="J146" si="645">IF(OR(AND(I146&gt;0,C146=4),AND(I146&gt;0,C146=2),AND(I146&gt;0,C146=5)),FLOOR(I146*0.338,1),(IF(C146=3,0,0)))</f>
        <v>0</v>
      </c>
      <c r="K146" s="186"/>
      <c r="L146" s="72">
        <f t="shared" ref="L146" si="646">IF(AND(K146&gt;0,G146&gt;0,E146&gt;0),FLOOR(K146*G146+K148,1),0)</f>
        <v>0</v>
      </c>
      <c r="M146" s="187">
        <f t="shared" ref="M146" si="647">IF(OR(AND(L146&gt;0,C146=4),AND(L146&gt;0,C146=2),AND(L146&gt;0,C146=5)),FLOOR(L146*0.338,1),(IF(C146=3,0,0)))</f>
        <v>0</v>
      </c>
      <c r="N146" s="236"/>
      <c r="O146" s="237"/>
      <c r="P146" s="219" t="str">
        <f t="shared" ref="P146" si="648">IF(AND(D148&gt;=F146,F146&gt;=H146+K146),"OK","chyba vyplnění")</f>
        <v>OK</v>
      </c>
      <c r="Q146" s="7">
        <f t="shared" ref="Q146" si="649">IFERROR(H146/F146*G148,0)</f>
        <v>0</v>
      </c>
      <c r="R146" s="7">
        <f t="shared" ref="R146" si="650">IFERROR(K146/F146*G148,0)</f>
        <v>0</v>
      </c>
    </row>
    <row r="147" spans="1:18" ht="18" customHeight="1" x14ac:dyDescent="0.2">
      <c r="A147" s="231"/>
      <c r="B147" s="234"/>
      <c r="C147" s="198"/>
      <c r="D147" s="211"/>
      <c r="E147" s="74"/>
      <c r="F147" s="74"/>
      <c r="G147" s="212">
        <f>IF(OR(AND(E147&gt;0,F147&gt;0,C146=2),AND(E147&gt;0,F147&gt;0,C146=4)),E147/F147,0)</f>
        <v>0</v>
      </c>
      <c r="H147" s="188">
        <f t="shared" ref="H147" si="651">IF(OR(D146=0,D147=0,F147=0,G148=0,C148=3), 0,(MIN(F147,G148,H146/F146*F147,Q146)))</f>
        <v>0</v>
      </c>
      <c r="I147" s="72">
        <f>IF(AND(H147&gt;0,G147&gt;0),FLOOR(H147*G147,1),0)</f>
        <v>0</v>
      </c>
      <c r="J147" s="187">
        <f t="shared" ref="J147" si="652">IF(OR(AND(I147&gt;0,C146=4),AND(I147&gt;0,C146=2),AND(I147&gt;0,C146=5)),FLOOR(I147*0.338,1),(IF(C146=3,0,0)))</f>
        <v>0</v>
      </c>
      <c r="K147" s="188">
        <f t="shared" ref="K147" si="653">IF(OR(D146=0,D147=0,F147=0,G148=0,C148=3),0,(MIN(F147,G148,K146/F146*F147,R146)))</f>
        <v>0</v>
      </c>
      <c r="L147" s="72">
        <f t="shared" ref="L147" si="654">IF(AND(K147&gt;0,G147&gt;0),FLOOR(K147*G147,1),0)</f>
        <v>0</v>
      </c>
      <c r="M147" s="187">
        <f t="shared" ref="M147" si="655">IF(OR(AND(L147&gt;0,C146=4),AND(L147&gt;0,C146=2),AND(L147&gt;0,C146=5)),FLOOR(L147*0.338,1),(IF(C146=3,0,0)))</f>
        <v>0</v>
      </c>
      <c r="N147" s="238"/>
      <c r="O147" s="239"/>
      <c r="P147" s="220" t="str">
        <f t="shared" ref="P147" si="656">IF(AND(H146+K146+F147&lt;=D148),"OK","chyba vyplnění")</f>
        <v>OK</v>
      </c>
    </row>
    <row r="148" spans="1:18" ht="18" customHeight="1" thickBot="1" x14ac:dyDescent="0.25">
      <c r="A148" s="232"/>
      <c r="B148" s="235"/>
      <c r="C148" s="203"/>
      <c r="D148" s="213"/>
      <c r="E148" s="119">
        <f>SUM(E146:E147)</f>
        <v>0</v>
      </c>
      <c r="F148" s="120">
        <f>SUM(F146:F147)</f>
        <v>0</v>
      </c>
      <c r="G148" s="215">
        <f>FLOOR(IF(OR(AND(D147&gt;0,C148=2),AND(D147&gt;0,C148=4),AND(C148=3,F146=H146,D147&gt;0)),(F146+F147)/D147*D146,0),4)</f>
        <v>0</v>
      </c>
      <c r="H148" s="189"/>
      <c r="I148" s="128">
        <f>SUM(I146:I147)</f>
        <v>0</v>
      </c>
      <c r="J148" s="193">
        <f t="shared" ref="J148" si="657">SUM(J146:J147)</f>
        <v>0</v>
      </c>
      <c r="K148" s="189"/>
      <c r="L148" s="128">
        <f t="shared" ref="L148:M148" si="658">SUM(L146:L147)</f>
        <v>0</v>
      </c>
      <c r="M148" s="190">
        <f t="shared" si="658"/>
        <v>0</v>
      </c>
      <c r="N148" s="240"/>
      <c r="O148" s="241"/>
      <c r="P148" s="222" t="str">
        <f t="shared" ref="P148" si="659">IF(F148&gt;D148,"chyba vyplnění","OK")</f>
        <v>OK</v>
      </c>
    </row>
    <row r="149" spans="1:18" ht="18" customHeight="1" x14ac:dyDescent="0.2">
      <c r="A149" s="230">
        <v>46</v>
      </c>
      <c r="B149" s="233"/>
      <c r="C149" s="197">
        <v>1</v>
      </c>
      <c r="D149" s="209"/>
      <c r="E149" s="116"/>
      <c r="F149" s="116"/>
      <c r="G149" s="210" t="str">
        <f>IF(AND(E149&gt;0,F149&gt;0),E149/F149,"")</f>
        <v/>
      </c>
      <c r="H149" s="186"/>
      <c r="I149" s="117">
        <f>IF(AND(H149&gt;0,G149&gt;0,E149&gt;0),FLOOR(H149*G149+H151,1),0)</f>
        <v>0</v>
      </c>
      <c r="J149" s="192">
        <f t="shared" ref="J149" si="660">IF(OR(AND(I149&gt;0,C149=4),AND(I149&gt;0,C149=2),AND(I149&gt;0,C149=5)),FLOOR(I149*0.338,1),(IF(C149=3,0,0)))</f>
        <v>0</v>
      </c>
      <c r="K149" s="186"/>
      <c r="L149" s="72">
        <f t="shared" ref="L149" si="661">IF(AND(K149&gt;0,G149&gt;0,E149&gt;0),FLOOR(K149*G149+K151,1),0)</f>
        <v>0</v>
      </c>
      <c r="M149" s="187">
        <f t="shared" ref="M149" si="662">IF(OR(AND(L149&gt;0,C149=4),AND(L149&gt;0,C149=2),AND(L149&gt;0,C149=5)),FLOOR(L149*0.338,1),(IF(C149=3,0,0)))</f>
        <v>0</v>
      </c>
      <c r="N149" s="236"/>
      <c r="O149" s="237"/>
      <c r="P149" s="219" t="str">
        <f t="shared" ref="P149" si="663">IF(AND(D151&gt;=F149,F149&gt;=H149+K149),"OK","chyba vyplnění")</f>
        <v>OK</v>
      </c>
      <c r="Q149" s="7">
        <f t="shared" ref="Q149" si="664">IFERROR(H149/F149*G151,0)</f>
        <v>0</v>
      </c>
      <c r="R149" s="7">
        <f t="shared" ref="R149" si="665">IFERROR(K149/F149*G151,0)</f>
        <v>0</v>
      </c>
    </row>
    <row r="150" spans="1:18" ht="18" customHeight="1" x14ac:dyDescent="0.2">
      <c r="A150" s="231"/>
      <c r="B150" s="234"/>
      <c r="C150" s="198"/>
      <c r="D150" s="211"/>
      <c r="E150" s="74"/>
      <c r="F150" s="74"/>
      <c r="G150" s="212">
        <f>IF(OR(AND(E150&gt;0,F150&gt;0,C149=2),AND(E150&gt;0,F150&gt;0,C149=4)),E150/F150,0)</f>
        <v>0</v>
      </c>
      <c r="H150" s="188">
        <f t="shared" ref="H150" si="666">IF(OR(D149=0,D150=0,F150=0,G151=0,C151=3), 0,(MIN(F150,G151,H149/F149*F150,Q149)))</f>
        <v>0</v>
      </c>
      <c r="I150" s="72">
        <f>IF(AND(H150&gt;0,G150&gt;0),FLOOR(H150*G150,1),0)</f>
        <v>0</v>
      </c>
      <c r="J150" s="187">
        <f t="shared" ref="J150" si="667">IF(OR(AND(I150&gt;0,C149=4),AND(I150&gt;0,C149=2),AND(I150&gt;0,C149=5)),FLOOR(I150*0.338,1),(IF(C149=3,0,0)))</f>
        <v>0</v>
      </c>
      <c r="K150" s="188">
        <f t="shared" ref="K150" si="668">IF(OR(D149=0,D150=0,F150=0,G151=0,C151=3),0,(MIN(F150,G151,K149/F149*F150,R149)))</f>
        <v>0</v>
      </c>
      <c r="L150" s="72">
        <f t="shared" ref="L150" si="669">IF(AND(K150&gt;0,G150&gt;0),FLOOR(K150*G150,1),0)</f>
        <v>0</v>
      </c>
      <c r="M150" s="187">
        <f t="shared" ref="M150" si="670">IF(OR(AND(L150&gt;0,C149=4),AND(L150&gt;0,C149=2),AND(L150&gt;0,C149=5)),FLOOR(L150*0.338,1),(IF(C149=3,0,0)))</f>
        <v>0</v>
      </c>
      <c r="N150" s="238"/>
      <c r="O150" s="239"/>
      <c r="P150" s="220" t="str">
        <f t="shared" ref="P150" si="671">IF(AND(H149+K149+F150&lt;=D151),"OK","chyba vyplnění")</f>
        <v>OK</v>
      </c>
    </row>
    <row r="151" spans="1:18" ht="18" customHeight="1" thickBot="1" x14ac:dyDescent="0.25">
      <c r="A151" s="232"/>
      <c r="B151" s="235"/>
      <c r="C151" s="203"/>
      <c r="D151" s="213"/>
      <c r="E151" s="119">
        <f>SUM(E149:E150)</f>
        <v>0</v>
      </c>
      <c r="F151" s="120">
        <f>SUM(F149:F150)</f>
        <v>0</v>
      </c>
      <c r="G151" s="215">
        <f>FLOOR(IF(OR(AND(D150&gt;0,C151=2),AND(D150&gt;0,C151=4),AND(C151=3,F149=H149,D150&gt;0)),(F149+F150)/D150*D149,0),4)</f>
        <v>0</v>
      </c>
      <c r="H151" s="189"/>
      <c r="I151" s="128">
        <f>SUM(I149:I150)</f>
        <v>0</v>
      </c>
      <c r="J151" s="193">
        <f t="shared" ref="J151" si="672">SUM(J149:J150)</f>
        <v>0</v>
      </c>
      <c r="K151" s="189"/>
      <c r="L151" s="128">
        <f t="shared" ref="L151:M151" si="673">SUM(L149:L150)</f>
        <v>0</v>
      </c>
      <c r="M151" s="190">
        <f t="shared" si="673"/>
        <v>0</v>
      </c>
      <c r="N151" s="240"/>
      <c r="O151" s="241"/>
      <c r="P151" s="222" t="str">
        <f t="shared" ref="P151" si="674">IF(F151&gt;D151,"chyba vyplnění","OK")</f>
        <v>OK</v>
      </c>
    </row>
    <row r="152" spans="1:18" ht="18" customHeight="1" x14ac:dyDescent="0.2">
      <c r="A152" s="230">
        <v>47</v>
      </c>
      <c r="B152" s="233"/>
      <c r="C152" s="197">
        <v>1</v>
      </c>
      <c r="D152" s="209"/>
      <c r="E152" s="116"/>
      <c r="F152" s="116"/>
      <c r="G152" s="210" t="str">
        <f>IF(AND(E152&gt;0,F152&gt;0),E152/F152,"")</f>
        <v/>
      </c>
      <c r="H152" s="186"/>
      <c r="I152" s="117">
        <f>IF(AND(H152&gt;0,G152&gt;0,E152&gt;0),FLOOR(H152*G152+H154,1),0)</f>
        <v>0</v>
      </c>
      <c r="J152" s="192">
        <f t="shared" ref="J152" si="675">IF(OR(AND(I152&gt;0,C152=4),AND(I152&gt;0,C152=2),AND(I152&gt;0,C152=5)),FLOOR(I152*0.338,1),(IF(C152=3,0,0)))</f>
        <v>0</v>
      </c>
      <c r="K152" s="186"/>
      <c r="L152" s="72">
        <f t="shared" ref="L152" si="676">IF(AND(K152&gt;0,G152&gt;0,E152&gt;0),FLOOR(K152*G152+K154,1),0)</f>
        <v>0</v>
      </c>
      <c r="M152" s="187">
        <f t="shared" ref="M152" si="677">IF(OR(AND(L152&gt;0,C152=4),AND(L152&gt;0,C152=2),AND(L152&gt;0,C152=5)),FLOOR(L152*0.338,1),(IF(C152=3,0,0)))</f>
        <v>0</v>
      </c>
      <c r="N152" s="236"/>
      <c r="O152" s="237"/>
      <c r="P152" s="219" t="str">
        <f t="shared" ref="P152" si="678">IF(AND(D154&gt;=F152,F152&gt;=H152+K152),"OK","chyba vyplnění")</f>
        <v>OK</v>
      </c>
      <c r="Q152" s="7">
        <f t="shared" ref="Q152" si="679">IFERROR(H152/F152*G154,0)</f>
        <v>0</v>
      </c>
      <c r="R152" s="7">
        <f t="shared" ref="R152" si="680">IFERROR(K152/F152*G154,0)</f>
        <v>0</v>
      </c>
    </row>
    <row r="153" spans="1:18" ht="18" customHeight="1" x14ac:dyDescent="0.2">
      <c r="A153" s="231"/>
      <c r="B153" s="234"/>
      <c r="C153" s="198"/>
      <c r="D153" s="211"/>
      <c r="E153" s="74"/>
      <c r="F153" s="74"/>
      <c r="G153" s="212">
        <f>IF(OR(AND(E153&gt;0,F153&gt;0,C152=2),AND(E153&gt;0,F153&gt;0,C152=4)),E153/F153,0)</f>
        <v>0</v>
      </c>
      <c r="H153" s="188">
        <f t="shared" ref="H153" si="681">IF(OR(D152=0,D153=0,F153=0,G154=0,C154=3), 0,(MIN(F153,G154,H152/F152*F153,Q152)))</f>
        <v>0</v>
      </c>
      <c r="I153" s="72">
        <f>IF(AND(H153&gt;0,G153&gt;0),FLOOR(H153*G153,1),0)</f>
        <v>0</v>
      </c>
      <c r="J153" s="187">
        <f t="shared" ref="J153" si="682">IF(OR(AND(I153&gt;0,C152=4),AND(I153&gt;0,C152=2),AND(I153&gt;0,C152=5)),FLOOR(I153*0.338,1),(IF(C152=3,0,0)))</f>
        <v>0</v>
      </c>
      <c r="K153" s="188">
        <f t="shared" ref="K153" si="683">IF(OR(D152=0,D153=0,F153=0,G154=0,C154=3),0,(MIN(F153,G154,K152/F152*F153,R152)))</f>
        <v>0</v>
      </c>
      <c r="L153" s="72">
        <f t="shared" ref="L153" si="684">IF(AND(K153&gt;0,G153&gt;0),FLOOR(K153*G153,1),0)</f>
        <v>0</v>
      </c>
      <c r="M153" s="187">
        <f t="shared" ref="M153" si="685">IF(OR(AND(L153&gt;0,C152=4),AND(L153&gt;0,C152=2),AND(L153&gt;0,C152=5)),FLOOR(L153*0.338,1),(IF(C152=3,0,0)))</f>
        <v>0</v>
      </c>
      <c r="N153" s="238"/>
      <c r="O153" s="239"/>
      <c r="P153" s="220" t="str">
        <f t="shared" ref="P153" si="686">IF(AND(H152+K152+F153&lt;=D154),"OK","chyba vyplnění")</f>
        <v>OK</v>
      </c>
    </row>
    <row r="154" spans="1:18" ht="18" customHeight="1" thickBot="1" x14ac:dyDescent="0.25">
      <c r="A154" s="232"/>
      <c r="B154" s="235"/>
      <c r="C154" s="203"/>
      <c r="D154" s="213"/>
      <c r="E154" s="119">
        <f>SUM(E152:E153)</f>
        <v>0</v>
      </c>
      <c r="F154" s="120">
        <f>SUM(F152:F153)</f>
        <v>0</v>
      </c>
      <c r="G154" s="215">
        <f>FLOOR(IF(OR(AND(D153&gt;0,C154=2),AND(D153&gt;0,C154=4),AND(C154=3,F152=H152,D153&gt;0)),(F152+F153)/D153*D152,0),4)</f>
        <v>0</v>
      </c>
      <c r="H154" s="189"/>
      <c r="I154" s="128">
        <f>SUM(I152:I153)</f>
        <v>0</v>
      </c>
      <c r="J154" s="193">
        <f t="shared" ref="J154" si="687">SUM(J152:J153)</f>
        <v>0</v>
      </c>
      <c r="K154" s="189"/>
      <c r="L154" s="128">
        <f t="shared" ref="L154:M154" si="688">SUM(L152:L153)</f>
        <v>0</v>
      </c>
      <c r="M154" s="190">
        <f t="shared" si="688"/>
        <v>0</v>
      </c>
      <c r="N154" s="240"/>
      <c r="O154" s="241"/>
      <c r="P154" s="222" t="str">
        <f t="shared" ref="P154" si="689">IF(F154&gt;D154,"chyba vyplnění","OK")</f>
        <v>OK</v>
      </c>
    </row>
    <row r="155" spans="1:18" ht="18" customHeight="1" x14ac:dyDescent="0.2">
      <c r="A155" s="230">
        <v>48</v>
      </c>
      <c r="B155" s="233"/>
      <c r="C155" s="197">
        <v>1</v>
      </c>
      <c r="D155" s="209"/>
      <c r="E155" s="116"/>
      <c r="F155" s="116"/>
      <c r="G155" s="210" t="str">
        <f>IF(AND(E155&gt;0,F155&gt;0),E155/F155,"")</f>
        <v/>
      </c>
      <c r="H155" s="186"/>
      <c r="I155" s="117">
        <f>IF(AND(H155&gt;0,G155&gt;0,E155&gt;0),FLOOR(H155*G155+H157,1),0)</f>
        <v>0</v>
      </c>
      <c r="J155" s="192">
        <f t="shared" ref="J155" si="690">IF(OR(AND(I155&gt;0,C155=4),AND(I155&gt;0,C155=2),AND(I155&gt;0,C155=5)),FLOOR(I155*0.338,1),(IF(C155=3,0,0)))</f>
        <v>0</v>
      </c>
      <c r="K155" s="186"/>
      <c r="L155" s="72">
        <f t="shared" ref="L155" si="691">IF(AND(K155&gt;0,G155&gt;0,E155&gt;0),FLOOR(K155*G155+K157,1),0)</f>
        <v>0</v>
      </c>
      <c r="M155" s="187">
        <f t="shared" ref="M155" si="692">IF(OR(AND(L155&gt;0,C155=4),AND(L155&gt;0,C155=2),AND(L155&gt;0,C155=5)),FLOOR(L155*0.338,1),(IF(C155=3,0,0)))</f>
        <v>0</v>
      </c>
      <c r="N155" s="236"/>
      <c r="O155" s="237"/>
      <c r="P155" s="219" t="str">
        <f t="shared" ref="P155" si="693">IF(AND(D157&gt;=F155,F155&gt;=H155+K155),"OK","chyba vyplnění")</f>
        <v>OK</v>
      </c>
      <c r="Q155" s="7">
        <f t="shared" ref="Q155" si="694">IFERROR(H155/F155*G157,0)</f>
        <v>0</v>
      </c>
      <c r="R155" s="7">
        <f t="shared" ref="R155" si="695">IFERROR(K155/F155*G157,0)</f>
        <v>0</v>
      </c>
    </row>
    <row r="156" spans="1:18" ht="18" customHeight="1" x14ac:dyDescent="0.2">
      <c r="A156" s="231"/>
      <c r="B156" s="234"/>
      <c r="C156" s="198"/>
      <c r="D156" s="211"/>
      <c r="E156" s="74"/>
      <c r="F156" s="74"/>
      <c r="G156" s="212">
        <f>IF(OR(AND(E156&gt;0,F156&gt;0,C155=2),AND(E156&gt;0,F156&gt;0,C155=4)),E156/F156,0)</f>
        <v>0</v>
      </c>
      <c r="H156" s="188">
        <f t="shared" ref="H156" si="696">IF(OR(D155=0,D156=0,F156=0,G157=0,C157=3), 0,(MIN(F156,G157,H155/F155*F156,Q155)))</f>
        <v>0</v>
      </c>
      <c r="I156" s="72">
        <f>IF(AND(H156&gt;0,G156&gt;0),FLOOR(H156*G156,1),0)</f>
        <v>0</v>
      </c>
      <c r="J156" s="187">
        <f t="shared" ref="J156" si="697">IF(OR(AND(I156&gt;0,C155=4),AND(I156&gt;0,C155=2),AND(I156&gt;0,C155=5)),FLOOR(I156*0.338,1),(IF(C155=3,0,0)))</f>
        <v>0</v>
      </c>
      <c r="K156" s="188">
        <f t="shared" ref="K156" si="698">IF(OR(D155=0,D156=0,F156=0,G157=0,C157=3),0,(MIN(F156,G157,K155/F155*F156,R155)))</f>
        <v>0</v>
      </c>
      <c r="L156" s="72">
        <f t="shared" ref="L156" si="699">IF(AND(K156&gt;0,G156&gt;0),FLOOR(K156*G156,1),0)</f>
        <v>0</v>
      </c>
      <c r="M156" s="187">
        <f t="shared" ref="M156" si="700">IF(OR(AND(L156&gt;0,C155=4),AND(L156&gt;0,C155=2),AND(L156&gt;0,C155=5)),FLOOR(L156*0.338,1),(IF(C155=3,0,0)))</f>
        <v>0</v>
      </c>
      <c r="N156" s="238"/>
      <c r="O156" s="239"/>
      <c r="P156" s="220" t="str">
        <f t="shared" ref="P156" si="701">IF(AND(H155+K155+F156&lt;=D157),"OK","chyba vyplnění")</f>
        <v>OK</v>
      </c>
    </row>
    <row r="157" spans="1:18" ht="18" customHeight="1" thickBot="1" x14ac:dyDescent="0.25">
      <c r="A157" s="232"/>
      <c r="B157" s="235"/>
      <c r="C157" s="203"/>
      <c r="D157" s="213"/>
      <c r="E157" s="119">
        <f>SUM(E155:E156)</f>
        <v>0</v>
      </c>
      <c r="F157" s="120">
        <f>SUM(F155:F156)</f>
        <v>0</v>
      </c>
      <c r="G157" s="215">
        <f>FLOOR(IF(OR(AND(D156&gt;0,C157=2),AND(D156&gt;0,C157=4),AND(C157=3,F155=H155,D156&gt;0)),(F155+F156)/D156*D155,0),4)</f>
        <v>0</v>
      </c>
      <c r="H157" s="189"/>
      <c r="I157" s="128">
        <f>SUM(I155:I156)</f>
        <v>0</v>
      </c>
      <c r="J157" s="193">
        <f t="shared" ref="J157" si="702">SUM(J155:J156)</f>
        <v>0</v>
      </c>
      <c r="K157" s="189"/>
      <c r="L157" s="128">
        <f t="shared" ref="L157:M157" si="703">SUM(L155:L156)</f>
        <v>0</v>
      </c>
      <c r="M157" s="190">
        <f t="shared" si="703"/>
        <v>0</v>
      </c>
      <c r="N157" s="240"/>
      <c r="O157" s="241"/>
      <c r="P157" s="222" t="str">
        <f t="shared" ref="P157" si="704">IF(F157&gt;D157,"chyba vyplnění","OK")</f>
        <v>OK</v>
      </c>
    </row>
    <row r="158" spans="1:18" ht="18" customHeight="1" x14ac:dyDescent="0.2">
      <c r="A158" s="230">
        <v>49</v>
      </c>
      <c r="B158" s="233"/>
      <c r="C158" s="197">
        <v>1</v>
      </c>
      <c r="D158" s="209"/>
      <c r="E158" s="116"/>
      <c r="F158" s="116"/>
      <c r="G158" s="210" t="str">
        <f>IF(AND(E158&gt;0,F158&gt;0),E158/F158,"")</f>
        <v/>
      </c>
      <c r="H158" s="186"/>
      <c r="I158" s="117">
        <f>IF(AND(H158&gt;0,G158&gt;0,E158&gt;0),FLOOR(H158*G158+H160,1),0)</f>
        <v>0</v>
      </c>
      <c r="J158" s="192">
        <f t="shared" ref="J158" si="705">IF(OR(AND(I158&gt;0,C158=4),AND(I158&gt;0,C158=2),AND(I158&gt;0,C158=5)),FLOOR(I158*0.338,1),(IF(C158=3,0,0)))</f>
        <v>0</v>
      </c>
      <c r="K158" s="186"/>
      <c r="L158" s="72">
        <f t="shared" ref="L158" si="706">IF(AND(K158&gt;0,G158&gt;0,E158&gt;0),FLOOR(K158*G158+K160,1),0)</f>
        <v>0</v>
      </c>
      <c r="M158" s="187">
        <f t="shared" ref="M158" si="707">IF(OR(AND(L158&gt;0,C158=4),AND(L158&gt;0,C158=2),AND(L158&gt;0,C158=5)),FLOOR(L158*0.338,1),(IF(C158=3,0,0)))</f>
        <v>0</v>
      </c>
      <c r="N158" s="236"/>
      <c r="O158" s="237"/>
      <c r="P158" s="219" t="str">
        <f t="shared" ref="P158" si="708">IF(AND(D160&gt;=F158,F158&gt;=H158+K158),"OK","chyba vyplnění")</f>
        <v>OK</v>
      </c>
      <c r="Q158" s="7">
        <f t="shared" ref="Q158" si="709">IFERROR(H158/F158*G160,0)</f>
        <v>0</v>
      </c>
      <c r="R158" s="7">
        <f t="shared" ref="R158" si="710">IFERROR(K158/F158*G160,0)</f>
        <v>0</v>
      </c>
    </row>
    <row r="159" spans="1:18" ht="18" customHeight="1" x14ac:dyDescent="0.2">
      <c r="A159" s="231"/>
      <c r="B159" s="234"/>
      <c r="C159" s="198"/>
      <c r="D159" s="211"/>
      <c r="E159" s="74"/>
      <c r="F159" s="74"/>
      <c r="G159" s="212">
        <f>IF(OR(AND(E159&gt;0,F159&gt;0,C158=2),AND(E159&gt;0,F159&gt;0,C158=4)),E159/F159,0)</f>
        <v>0</v>
      </c>
      <c r="H159" s="188">
        <f t="shared" ref="H159" si="711">IF(OR(D158=0,D159=0,F159=0,G160=0,C160=3), 0,(MIN(F159,G160,H158/F158*F159,Q158)))</f>
        <v>0</v>
      </c>
      <c r="I159" s="72">
        <f>IF(AND(H159&gt;0,G159&gt;0),FLOOR(H159*G159,1),0)</f>
        <v>0</v>
      </c>
      <c r="J159" s="187">
        <f t="shared" ref="J159" si="712">IF(OR(AND(I159&gt;0,C158=4),AND(I159&gt;0,C158=2),AND(I159&gt;0,C158=5)),FLOOR(I159*0.338,1),(IF(C158=3,0,0)))</f>
        <v>0</v>
      </c>
      <c r="K159" s="188">
        <f t="shared" ref="K159" si="713">IF(OR(D158=0,D159=0,F159=0,G160=0,C160=3),0,(MIN(F159,G160,K158/F158*F159,R158)))</f>
        <v>0</v>
      </c>
      <c r="L159" s="72">
        <f t="shared" ref="L159" si="714">IF(AND(K159&gt;0,G159&gt;0),FLOOR(K159*G159,1),0)</f>
        <v>0</v>
      </c>
      <c r="M159" s="187">
        <f t="shared" ref="M159" si="715">IF(OR(AND(L159&gt;0,C158=4),AND(L159&gt;0,C158=2),AND(L159&gt;0,C158=5)),FLOOR(L159*0.338,1),(IF(C158=3,0,0)))</f>
        <v>0</v>
      </c>
      <c r="N159" s="238"/>
      <c r="O159" s="239"/>
      <c r="P159" s="220" t="str">
        <f t="shared" ref="P159" si="716">IF(AND(H158+K158+F159&lt;=D160),"OK","chyba vyplnění")</f>
        <v>OK</v>
      </c>
    </row>
    <row r="160" spans="1:18" ht="18" customHeight="1" thickBot="1" x14ac:dyDescent="0.25">
      <c r="A160" s="232"/>
      <c r="B160" s="235"/>
      <c r="C160" s="203"/>
      <c r="D160" s="213"/>
      <c r="E160" s="119">
        <f>SUM(E158:E159)</f>
        <v>0</v>
      </c>
      <c r="F160" s="120">
        <f>SUM(F158:F159)</f>
        <v>0</v>
      </c>
      <c r="G160" s="215">
        <f>FLOOR(IF(OR(AND(D159&gt;0,C160=2),AND(D159&gt;0,C160=4),AND(C160=3,F158=H158,D159&gt;0)),(F158+F159)/D159*D158,0),4)</f>
        <v>0</v>
      </c>
      <c r="H160" s="189"/>
      <c r="I160" s="128">
        <f>SUM(I158:I159)</f>
        <v>0</v>
      </c>
      <c r="J160" s="193">
        <f t="shared" ref="J160" si="717">SUM(J158:J159)</f>
        <v>0</v>
      </c>
      <c r="K160" s="189"/>
      <c r="L160" s="128">
        <f t="shared" ref="L160:M160" si="718">SUM(L158:L159)</f>
        <v>0</v>
      </c>
      <c r="M160" s="190">
        <f t="shared" si="718"/>
        <v>0</v>
      </c>
      <c r="N160" s="240"/>
      <c r="O160" s="241"/>
      <c r="P160" s="222" t="str">
        <f t="shared" ref="P160" si="719">IF(F160&gt;D160,"chyba vyplnění","OK")</f>
        <v>OK</v>
      </c>
    </row>
    <row r="161" spans="1:18" ht="18" customHeight="1" x14ac:dyDescent="0.2">
      <c r="A161" s="230">
        <v>50</v>
      </c>
      <c r="B161" s="233"/>
      <c r="C161" s="197">
        <v>1</v>
      </c>
      <c r="D161" s="209"/>
      <c r="E161" s="116"/>
      <c r="F161" s="116"/>
      <c r="G161" s="210" t="str">
        <f>IF(AND(E161&gt;0,F161&gt;0),E161/F161,"")</f>
        <v/>
      </c>
      <c r="H161" s="186"/>
      <c r="I161" s="117">
        <f>IF(AND(H161&gt;0,G161&gt;0,E161&gt;0),FLOOR(H161*G161+H163,1),0)</f>
        <v>0</v>
      </c>
      <c r="J161" s="192">
        <f t="shared" ref="J161" si="720">IF(OR(AND(I161&gt;0,C161=4),AND(I161&gt;0,C161=2),AND(I161&gt;0,C161=5)),FLOOR(I161*0.338,1),(IF(C161=3,0,0)))</f>
        <v>0</v>
      </c>
      <c r="K161" s="186"/>
      <c r="L161" s="72">
        <f t="shared" ref="L161" si="721">IF(AND(K161&gt;0,G161&gt;0,E161&gt;0),FLOOR(K161*G161+K163,1),0)</f>
        <v>0</v>
      </c>
      <c r="M161" s="187">
        <f t="shared" ref="M161" si="722">IF(OR(AND(L161&gt;0,C161=4),AND(L161&gt;0,C161=2),AND(L161&gt;0,C161=5)),FLOOR(L161*0.338,1),(IF(C161=3,0,0)))</f>
        <v>0</v>
      </c>
      <c r="N161" s="236"/>
      <c r="O161" s="237"/>
      <c r="P161" s="219" t="str">
        <f t="shared" ref="P161" si="723">IF(AND(D163&gt;=F161,F161&gt;=H161+K161),"OK","chyba vyplnění")</f>
        <v>OK</v>
      </c>
      <c r="Q161" s="7">
        <f t="shared" ref="Q161" si="724">IFERROR(H161/F161*G163,0)</f>
        <v>0</v>
      </c>
      <c r="R161" s="7">
        <f t="shared" ref="R161" si="725">IFERROR(K161/F161*G163,0)</f>
        <v>0</v>
      </c>
    </row>
    <row r="162" spans="1:18" ht="18" customHeight="1" x14ac:dyDescent="0.2">
      <c r="A162" s="231"/>
      <c r="B162" s="234"/>
      <c r="C162" s="198"/>
      <c r="D162" s="211"/>
      <c r="E162" s="74"/>
      <c r="F162" s="75"/>
      <c r="G162" s="212">
        <f>IF(OR(AND(E162&gt;0,F162&gt;0,C161=2),AND(E162&gt;0,F162&gt;0,C161=4)),E162/F162,0)</f>
        <v>0</v>
      </c>
      <c r="H162" s="188">
        <f t="shared" ref="H162" si="726">IF(OR(D161=0,D162=0,F162=0,G163=0,C163=3), 0,(MIN(F162,G163,H161/F161*F162,Q161)))</f>
        <v>0</v>
      </c>
      <c r="I162" s="72">
        <f>IF(AND(H162&gt;0,G162&gt;0),FLOOR(H162*G162,1),0)</f>
        <v>0</v>
      </c>
      <c r="J162" s="187">
        <f t="shared" ref="J162" si="727">IF(OR(AND(I162&gt;0,C161=4),AND(I162&gt;0,C161=2),AND(I162&gt;0,C161=5)),FLOOR(I162*0.338,1),(IF(C161=3,0,0)))</f>
        <v>0</v>
      </c>
      <c r="K162" s="188">
        <f t="shared" ref="K162" si="728">IF(OR(D161=0,D162=0,F162=0,G163=0,C163=3),0,(MIN(F162,G163,K161/F161*F162,R161)))</f>
        <v>0</v>
      </c>
      <c r="L162" s="72">
        <f t="shared" ref="L162" si="729">IF(AND(K162&gt;0,G162&gt;0),FLOOR(K162*G162,1),0)</f>
        <v>0</v>
      </c>
      <c r="M162" s="187">
        <f t="shared" ref="M162" si="730">IF(OR(AND(L162&gt;0,C161=4),AND(L162&gt;0,C161=2),AND(L162&gt;0,C161=5)),FLOOR(L162*0.338,1),(IF(C161=3,0,0)))</f>
        <v>0</v>
      </c>
      <c r="N162" s="238"/>
      <c r="O162" s="239"/>
      <c r="P162" s="220" t="str">
        <f t="shared" ref="P162" si="731">IF(AND(H161+K161+F162&lt;=D163),"OK","chyba vyplnění")</f>
        <v>OK</v>
      </c>
    </row>
    <row r="163" spans="1:18" ht="18" customHeight="1" thickBot="1" x14ac:dyDescent="0.25">
      <c r="A163" s="232"/>
      <c r="B163" s="235"/>
      <c r="C163" s="203">
        <v>1</v>
      </c>
      <c r="D163" s="213"/>
      <c r="E163" s="119">
        <f>SUM(E161:E162)</f>
        <v>0</v>
      </c>
      <c r="F163" s="120">
        <f>SUM(F161:F162)</f>
        <v>0</v>
      </c>
      <c r="G163" s="215">
        <f>FLOOR(IF(OR(AND(D162&gt;0,C163=2),AND(D162&gt;0,C163=4),AND(C163=3,F161=H161,D162&gt;0)),(F161+F162)/D162*D161,0),4)</f>
        <v>0</v>
      </c>
      <c r="H163" s="191"/>
      <c r="I163" s="128">
        <f>SUM(I161:I162)</f>
        <v>0</v>
      </c>
      <c r="J163" s="190">
        <f t="shared" ref="J163" si="732">SUM(J161:J162)</f>
        <v>0</v>
      </c>
      <c r="K163" s="191"/>
      <c r="L163" s="128">
        <f t="shared" ref="L163:M163" si="733">SUM(L161:L162)</f>
        <v>0</v>
      </c>
      <c r="M163" s="190">
        <f t="shared" si="733"/>
        <v>0</v>
      </c>
      <c r="N163" s="240"/>
      <c r="O163" s="241"/>
      <c r="P163" s="222" t="str">
        <f t="shared" ref="P163" si="734">IF(F163&gt;D163,"chyba vyplnění","OK")</f>
        <v>OK</v>
      </c>
    </row>
    <row r="164" spans="1:18" s="77" customFormat="1" ht="12" customHeight="1" x14ac:dyDescent="0.2">
      <c r="A164" s="228" t="s">
        <v>45</v>
      </c>
      <c r="B164" s="228"/>
      <c r="C164" s="228"/>
      <c r="D164" s="228"/>
      <c r="E164" s="228"/>
      <c r="F164" s="228"/>
      <c r="G164" s="228"/>
      <c r="H164" s="228"/>
      <c r="I164" s="228"/>
      <c r="J164" s="228"/>
      <c r="K164" s="228"/>
      <c r="L164" s="228"/>
      <c r="M164" s="228"/>
      <c r="N164" s="228"/>
      <c r="O164" s="79"/>
    </row>
    <row r="165" spans="1:18" s="77" customFormat="1" ht="14.25" customHeight="1" x14ac:dyDescent="0.2">
      <c r="A165" s="223" t="s">
        <v>192</v>
      </c>
      <c r="B165" s="223"/>
      <c r="C165" s="223"/>
      <c r="D165" s="223"/>
      <c r="E165" s="223"/>
      <c r="F165" s="223"/>
      <c r="G165" s="223"/>
      <c r="H165" s="223"/>
      <c r="I165" s="223"/>
      <c r="J165" s="223"/>
      <c r="K165" s="223"/>
      <c r="L165" s="223"/>
      <c r="M165" s="223"/>
      <c r="N165" s="223"/>
      <c r="O165" s="223"/>
    </row>
    <row r="166" spans="1:18" s="77" customFormat="1" ht="25.5" customHeight="1" x14ac:dyDescent="0.2">
      <c r="A166" s="223" t="s">
        <v>59</v>
      </c>
      <c r="B166" s="223"/>
      <c r="C166" s="223"/>
      <c r="D166" s="223"/>
      <c r="E166" s="223"/>
      <c r="F166" s="223"/>
      <c r="G166" s="223"/>
      <c r="H166" s="223"/>
      <c r="I166" s="223"/>
      <c r="J166" s="223"/>
      <c r="K166" s="223"/>
      <c r="L166" s="223"/>
      <c r="M166" s="223"/>
      <c r="N166" s="223"/>
      <c r="O166" s="223"/>
    </row>
    <row r="167" spans="1:18" s="78" customFormat="1" ht="22.5" customHeight="1" x14ac:dyDescent="0.2">
      <c r="A167" s="229" t="s">
        <v>72</v>
      </c>
      <c r="B167" s="229"/>
      <c r="C167" s="229"/>
      <c r="D167" s="229"/>
      <c r="E167" s="229"/>
      <c r="F167" s="229"/>
      <c r="G167" s="229"/>
      <c r="H167" s="229"/>
      <c r="I167" s="229"/>
      <c r="J167" s="229"/>
      <c r="K167" s="229"/>
      <c r="L167" s="229"/>
      <c r="M167" s="229"/>
      <c r="N167" s="229"/>
      <c r="O167" s="229"/>
    </row>
    <row r="168" spans="1:18" s="77" customFormat="1" ht="28.5" customHeight="1" x14ac:dyDescent="0.2">
      <c r="A168" s="223" t="s">
        <v>46</v>
      </c>
      <c r="B168" s="223"/>
      <c r="C168" s="223"/>
      <c r="D168" s="223"/>
      <c r="E168" s="223"/>
      <c r="F168" s="223"/>
      <c r="G168" s="223"/>
      <c r="H168" s="223"/>
      <c r="I168" s="223"/>
      <c r="J168" s="223"/>
      <c r="K168" s="223"/>
      <c r="L168" s="223"/>
      <c r="M168" s="223"/>
      <c r="N168" s="223"/>
      <c r="O168" s="223"/>
    </row>
    <row r="169" spans="1:18" s="77" customFormat="1" ht="25.5" customHeight="1" x14ac:dyDescent="0.2">
      <c r="A169" s="223" t="s">
        <v>123</v>
      </c>
      <c r="B169" s="223"/>
      <c r="C169" s="223"/>
      <c r="D169" s="223"/>
      <c r="E169" s="223"/>
      <c r="F169" s="223"/>
      <c r="G169" s="223"/>
      <c r="H169" s="223"/>
      <c r="I169" s="223"/>
      <c r="J169" s="223"/>
      <c r="K169" s="223"/>
      <c r="L169" s="223"/>
      <c r="M169" s="223"/>
      <c r="N169" s="223"/>
      <c r="O169" s="223"/>
    </row>
    <row r="170" spans="1:18" s="77" customFormat="1" ht="29.25" customHeight="1" x14ac:dyDescent="0.2">
      <c r="A170" s="223" t="s">
        <v>47</v>
      </c>
      <c r="B170" s="223"/>
      <c r="C170" s="223"/>
      <c r="D170" s="223"/>
      <c r="E170" s="223"/>
      <c r="F170" s="223"/>
      <c r="G170" s="223"/>
      <c r="H170" s="223"/>
      <c r="I170" s="223"/>
      <c r="J170" s="223"/>
      <c r="K170" s="223"/>
      <c r="L170" s="223"/>
      <c r="M170" s="223"/>
      <c r="N170" s="223"/>
      <c r="O170" s="223"/>
    </row>
    <row r="171" spans="1:18" s="77" customFormat="1" ht="14.25" x14ac:dyDescent="0.2">
      <c r="A171" s="80" t="s">
        <v>48</v>
      </c>
      <c r="B171" s="81"/>
      <c r="C171" s="81"/>
      <c r="D171" s="81"/>
      <c r="E171" s="82"/>
      <c r="F171" s="82"/>
      <c r="G171" s="83"/>
      <c r="H171" s="82"/>
      <c r="I171" s="83"/>
      <c r="J171" s="82"/>
      <c r="K171" s="82"/>
      <c r="L171" s="82"/>
      <c r="M171" s="82"/>
      <c r="N171" s="79"/>
      <c r="O171" s="79"/>
    </row>
    <row r="172" spans="1:18" customFormat="1" ht="22.5" customHeight="1" x14ac:dyDescent="0.2">
      <c r="A172" s="224" t="s">
        <v>49</v>
      </c>
      <c r="B172" s="224"/>
      <c r="C172" s="224"/>
      <c r="D172" s="224" t="s">
        <v>50</v>
      </c>
      <c r="E172" s="224"/>
      <c r="F172" s="224"/>
      <c r="G172" s="224" t="s">
        <v>51</v>
      </c>
      <c r="H172" s="224"/>
      <c r="I172" s="224"/>
      <c r="J172" s="224" t="s">
        <v>106</v>
      </c>
      <c r="K172" s="224"/>
      <c r="L172" s="224"/>
      <c r="M172" s="224"/>
      <c r="N172" s="224"/>
      <c r="O172" s="10"/>
    </row>
    <row r="173" spans="1:18" customFormat="1" ht="12.75" customHeight="1" x14ac:dyDescent="0.2">
      <c r="A173" s="224"/>
      <c r="B173" s="224"/>
      <c r="C173" s="224"/>
      <c r="D173" s="224"/>
      <c r="E173" s="224"/>
      <c r="F173" s="224"/>
      <c r="G173" s="224"/>
      <c r="H173" s="224"/>
      <c r="I173" s="224"/>
      <c r="J173" s="224"/>
      <c r="K173" s="224"/>
      <c r="L173" s="224"/>
      <c r="M173" s="224"/>
      <c r="N173" s="224"/>
      <c r="O173" s="10"/>
    </row>
    <row r="174" spans="1:18" customFormat="1" x14ac:dyDescent="0.2">
      <c r="A174" s="225"/>
      <c r="B174" s="225"/>
      <c r="C174" s="225"/>
      <c r="D174" s="226"/>
      <c r="E174" s="226"/>
      <c r="F174" s="226"/>
      <c r="G174" s="227"/>
      <c r="H174" s="227"/>
      <c r="I174" s="227"/>
      <c r="J174" s="225"/>
      <c r="K174" s="225"/>
      <c r="L174" s="225"/>
      <c r="M174" s="225"/>
      <c r="N174" s="225"/>
      <c r="O174" s="10"/>
    </row>
    <row r="175" spans="1:18" customFormat="1" x14ac:dyDescent="0.2">
      <c r="A175" s="225"/>
      <c r="B175" s="225"/>
      <c r="C175" s="225"/>
      <c r="D175" s="226"/>
      <c r="E175" s="226"/>
      <c r="F175" s="226"/>
      <c r="G175" s="227"/>
      <c r="H175" s="227"/>
      <c r="I175" s="227"/>
      <c r="J175" s="225"/>
      <c r="K175" s="225"/>
      <c r="L175" s="225"/>
      <c r="M175" s="225"/>
      <c r="N175" s="225"/>
      <c r="O175" s="10"/>
    </row>
    <row r="176" spans="1:18" customFormat="1" ht="48.75" customHeight="1" x14ac:dyDescent="0.2">
      <c r="A176" s="225"/>
      <c r="B176" s="225"/>
      <c r="C176" s="225"/>
      <c r="D176" s="226"/>
      <c r="E176" s="226"/>
      <c r="F176" s="226"/>
      <c r="G176" s="227"/>
      <c r="H176" s="227"/>
      <c r="I176" s="227"/>
      <c r="J176" s="225"/>
      <c r="K176" s="225"/>
      <c r="L176" s="225"/>
      <c r="M176" s="225"/>
      <c r="N176" s="225"/>
      <c r="O176" s="10"/>
    </row>
    <row r="177" ht="36" customHeight="1" x14ac:dyDescent="0.2"/>
    <row r="178" ht="58.5" customHeight="1" x14ac:dyDescent="0.2"/>
  </sheetData>
  <sheetProtection algorithmName="SHA-512" hashValue="NuiXLL6tAFc7eNLxEdTdwihEG8dBpfqgvvmArDoA6ciXfSVZ4oSetAJ9oRhulJ4btUe4YfCS5D/dQJKgpAxHjQ==" saltValue="cVLhVYmCYCaxPZl14In+MQ==" spinCount="100000" sheet="1" objects="1" scenarios="1"/>
  <mergeCells count="193">
    <mergeCell ref="A1:O1"/>
    <mergeCell ref="A2:O2"/>
    <mergeCell ref="A3:D3"/>
    <mergeCell ref="E3:O3"/>
    <mergeCell ref="A4:D4"/>
    <mergeCell ref="E4:O5"/>
    <mergeCell ref="A5:D5"/>
    <mergeCell ref="A6:D6"/>
    <mergeCell ref="E6:F6"/>
    <mergeCell ref="G6:H6"/>
    <mergeCell ref="I6:J6"/>
    <mergeCell ref="L6:M6"/>
    <mergeCell ref="A7:D7"/>
    <mergeCell ref="E7:H7"/>
    <mergeCell ref="I7:J7"/>
    <mergeCell ref="L7:M7"/>
    <mergeCell ref="K10:M10"/>
    <mergeCell ref="A11:A13"/>
    <mergeCell ref="B11:B13"/>
    <mergeCell ref="C11:C12"/>
    <mergeCell ref="N11:O13"/>
    <mergeCell ref="P11:P13"/>
    <mergeCell ref="A8:D8"/>
    <mergeCell ref="E8:H8"/>
    <mergeCell ref="A9:D9"/>
    <mergeCell ref="E9:F9"/>
    <mergeCell ref="A10:G10"/>
    <mergeCell ref="H10:J10"/>
    <mergeCell ref="A20:A22"/>
    <mergeCell ref="B20:B22"/>
    <mergeCell ref="N20:O22"/>
    <mergeCell ref="A23:A25"/>
    <mergeCell ref="B23:B25"/>
    <mergeCell ref="N23:O25"/>
    <mergeCell ref="A14:A16"/>
    <mergeCell ref="B14:B16"/>
    <mergeCell ref="N14:O16"/>
    <mergeCell ref="A17:A19"/>
    <mergeCell ref="B17:B19"/>
    <mergeCell ref="N17:O19"/>
    <mergeCell ref="A32:A34"/>
    <mergeCell ref="B32:B34"/>
    <mergeCell ref="N32:O34"/>
    <mergeCell ref="A35:A37"/>
    <mergeCell ref="B35:B37"/>
    <mergeCell ref="N35:O37"/>
    <mergeCell ref="A26:A28"/>
    <mergeCell ref="B26:B28"/>
    <mergeCell ref="N26:O28"/>
    <mergeCell ref="A29:A31"/>
    <mergeCell ref="B29:B31"/>
    <mergeCell ref="N29:O31"/>
    <mergeCell ref="A44:A46"/>
    <mergeCell ref="B44:B46"/>
    <mergeCell ref="N44:O46"/>
    <mergeCell ref="A47:A49"/>
    <mergeCell ref="B47:B49"/>
    <mergeCell ref="N47:O49"/>
    <mergeCell ref="A38:A40"/>
    <mergeCell ref="B38:B40"/>
    <mergeCell ref="N38:O40"/>
    <mergeCell ref="A41:A43"/>
    <mergeCell ref="B41:B43"/>
    <mergeCell ref="N41:O43"/>
    <mergeCell ref="A56:A58"/>
    <mergeCell ref="B56:B58"/>
    <mergeCell ref="N56:O58"/>
    <mergeCell ref="A59:A61"/>
    <mergeCell ref="B59:B61"/>
    <mergeCell ref="N59:O61"/>
    <mergeCell ref="A50:A52"/>
    <mergeCell ref="B50:B52"/>
    <mergeCell ref="N50:O52"/>
    <mergeCell ref="A53:A55"/>
    <mergeCell ref="B53:B55"/>
    <mergeCell ref="N53:O55"/>
    <mergeCell ref="A68:A70"/>
    <mergeCell ref="B68:B70"/>
    <mergeCell ref="N68:O70"/>
    <mergeCell ref="A71:A73"/>
    <mergeCell ref="B71:B73"/>
    <mergeCell ref="N71:O73"/>
    <mergeCell ref="A62:A64"/>
    <mergeCell ref="B62:B64"/>
    <mergeCell ref="N62:O64"/>
    <mergeCell ref="A65:A67"/>
    <mergeCell ref="B65:B67"/>
    <mergeCell ref="N65:O67"/>
    <mergeCell ref="A80:A82"/>
    <mergeCell ref="B80:B82"/>
    <mergeCell ref="N80:O82"/>
    <mergeCell ref="A83:A85"/>
    <mergeCell ref="B83:B85"/>
    <mergeCell ref="N83:O85"/>
    <mergeCell ref="A74:A76"/>
    <mergeCell ref="B74:B76"/>
    <mergeCell ref="N74:O76"/>
    <mergeCell ref="A77:A79"/>
    <mergeCell ref="B77:B79"/>
    <mergeCell ref="N77:O79"/>
    <mergeCell ref="A92:A94"/>
    <mergeCell ref="B92:B94"/>
    <mergeCell ref="N92:O94"/>
    <mergeCell ref="A95:A97"/>
    <mergeCell ref="B95:B97"/>
    <mergeCell ref="N95:O97"/>
    <mergeCell ref="A86:A88"/>
    <mergeCell ref="B86:B88"/>
    <mergeCell ref="N86:O88"/>
    <mergeCell ref="A89:A91"/>
    <mergeCell ref="B89:B91"/>
    <mergeCell ref="N89:O91"/>
    <mergeCell ref="A104:A106"/>
    <mergeCell ref="B104:B106"/>
    <mergeCell ref="N104:O106"/>
    <mergeCell ref="A107:A109"/>
    <mergeCell ref="B107:B109"/>
    <mergeCell ref="N107:O109"/>
    <mergeCell ref="A98:A100"/>
    <mergeCell ref="B98:B100"/>
    <mergeCell ref="N98:O100"/>
    <mergeCell ref="A101:A103"/>
    <mergeCell ref="B101:B103"/>
    <mergeCell ref="N101:O103"/>
    <mergeCell ref="A116:A118"/>
    <mergeCell ref="B116:B118"/>
    <mergeCell ref="N116:O118"/>
    <mergeCell ref="A119:A121"/>
    <mergeCell ref="B119:B121"/>
    <mergeCell ref="N119:O121"/>
    <mergeCell ref="A110:A112"/>
    <mergeCell ref="B110:B112"/>
    <mergeCell ref="N110:O112"/>
    <mergeCell ref="A113:A115"/>
    <mergeCell ref="B113:B115"/>
    <mergeCell ref="N113:O115"/>
    <mergeCell ref="A128:A130"/>
    <mergeCell ref="B128:B130"/>
    <mergeCell ref="N128:O130"/>
    <mergeCell ref="A131:A133"/>
    <mergeCell ref="B131:B133"/>
    <mergeCell ref="N131:O133"/>
    <mergeCell ref="A122:A124"/>
    <mergeCell ref="B122:B124"/>
    <mergeCell ref="N122:O124"/>
    <mergeCell ref="A125:A127"/>
    <mergeCell ref="B125:B127"/>
    <mergeCell ref="N125:O127"/>
    <mergeCell ref="A140:A142"/>
    <mergeCell ref="B140:B142"/>
    <mergeCell ref="N140:O142"/>
    <mergeCell ref="A143:A145"/>
    <mergeCell ref="B143:B145"/>
    <mergeCell ref="N143:O145"/>
    <mergeCell ref="A134:A136"/>
    <mergeCell ref="B134:B136"/>
    <mergeCell ref="N134:O136"/>
    <mergeCell ref="A137:A139"/>
    <mergeCell ref="B137:B139"/>
    <mergeCell ref="N137:O139"/>
    <mergeCell ref="A152:A154"/>
    <mergeCell ref="B152:B154"/>
    <mergeCell ref="N152:O154"/>
    <mergeCell ref="A155:A157"/>
    <mergeCell ref="B155:B157"/>
    <mergeCell ref="N155:O157"/>
    <mergeCell ref="A146:A148"/>
    <mergeCell ref="B146:B148"/>
    <mergeCell ref="N146:O148"/>
    <mergeCell ref="A149:A151"/>
    <mergeCell ref="B149:B151"/>
    <mergeCell ref="N149:O151"/>
    <mergeCell ref="A164:N164"/>
    <mergeCell ref="A165:O165"/>
    <mergeCell ref="A166:O166"/>
    <mergeCell ref="A167:O167"/>
    <mergeCell ref="A168:O168"/>
    <mergeCell ref="A169:O169"/>
    <mergeCell ref="A158:A160"/>
    <mergeCell ref="B158:B160"/>
    <mergeCell ref="N158:O160"/>
    <mergeCell ref="A161:A163"/>
    <mergeCell ref="B161:B163"/>
    <mergeCell ref="N161:O163"/>
    <mergeCell ref="A170:O170"/>
    <mergeCell ref="A172:C173"/>
    <mergeCell ref="D172:F173"/>
    <mergeCell ref="G172:I173"/>
    <mergeCell ref="J172:N173"/>
    <mergeCell ref="A174:C176"/>
    <mergeCell ref="D174:F176"/>
    <mergeCell ref="G174:I176"/>
    <mergeCell ref="J174:N176"/>
  </mergeCells>
  <pageMargins left="0.74803149606299213" right="0.74803149606299213" top="0.98425196850393704" bottom="0.98425196850393704" header="0.51181102362204722" footer="0.51181102362204722"/>
  <pageSetup paperSize="9" scale="60" firstPageNumber="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Rozbalovací seznam 19">
              <controlPr defaultSize="0" autoFill="0" autoLine="0" autoPict="0">
                <anchor moveWithCells="1" sizeWithCells="1">
                  <from>
                    <xdr:col>1</xdr:col>
                    <xdr:colOff>171450</xdr:colOff>
                    <xdr:row>13</xdr:row>
                    <xdr:rowOff>9525</xdr:rowOff>
                  </from>
                  <to>
                    <xdr:col>1</xdr:col>
                    <xdr:colOff>1276350</xdr:colOff>
                    <xdr:row>13</xdr:row>
                    <xdr:rowOff>9525</xdr:rowOff>
                  </to>
                </anchor>
              </controlPr>
            </control>
          </mc:Choice>
        </mc:AlternateContent>
        <mc:AlternateContent xmlns:mc="http://schemas.openxmlformats.org/markup-compatibility/2006">
          <mc:Choice Requires="x14">
            <control shapeId="24578" r:id="rId5" name="Rozbalovací seznam 2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579" r:id="rId6" name="Rozbalovací seznam 21">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24580" r:id="rId7" name="Rozbalovací seznam 23">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24581" r:id="rId8" name="Rozbalovací seznam 24">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24582" r:id="rId9" name="Rozbalovací seznam 25">
              <controlPr defaultSize="0" autoFill="0" autoLine="0" autoPict="0">
                <anchor moveWithCells="1" sizeWithCells="1">
                  <from>
                    <xdr:col>2</xdr:col>
                    <xdr:colOff>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583" r:id="rId10" name="Rozbalovací seznam 26">
              <controlPr defaultSize="0" autoFill="0" autoLine="0" autoPict="0">
                <anchor moveWithCells="1" sizeWithCells="1">
                  <from>
                    <xdr:col>2</xdr:col>
                    <xdr:colOff>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584" r:id="rId11" name="Rozbalovací seznam 2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585" r:id="rId12" name="Rozbalovací seznam 28">
              <controlPr defaultSize="0" autoFill="0" autoLine="0" autoPict="0">
                <anchor moveWithCells="1" sizeWithCells="1">
                  <from>
                    <xdr:col>1</xdr:col>
                    <xdr:colOff>1314450</xdr:colOff>
                    <xdr:row>161</xdr:row>
                    <xdr:rowOff>104775</xdr:rowOff>
                  </from>
                  <to>
                    <xdr:col>2</xdr:col>
                    <xdr:colOff>542925</xdr:colOff>
                    <xdr:row>161</xdr:row>
                    <xdr:rowOff>123825</xdr:rowOff>
                  </to>
                </anchor>
              </controlPr>
            </control>
          </mc:Choice>
        </mc:AlternateContent>
        <mc:AlternateContent xmlns:mc="http://schemas.openxmlformats.org/markup-compatibility/2006">
          <mc:Choice Requires="x14">
            <control shapeId="24586" r:id="rId13" name="Drop Down 10">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24587" r:id="rId14" name="Rozbalovací seznam 22">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24588" r:id="rId15" name="Drop Down 12">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24589" r:id="rId16" name="Drop Down 13">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24590" r:id="rId17" name="Drop Down 14">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24591" r:id="rId18" name="Drop Down 15">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24592" r:id="rId19" name="Drop Down 16">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24593" r:id="rId20" name="Drop Down 17">
              <controlPr defaultSize="0" autoFill="0" autoLine="0" autoPict="0">
                <anchor moveWithCells="1" sizeWithCells="1">
                  <from>
                    <xdr:col>1</xdr:col>
                    <xdr:colOff>1314450</xdr:colOff>
                    <xdr:row>30</xdr:row>
                    <xdr:rowOff>190500</xdr:rowOff>
                  </from>
                  <to>
                    <xdr:col>3</xdr:col>
                    <xdr:colOff>9525</xdr:colOff>
                    <xdr:row>30</xdr:row>
                    <xdr:rowOff>190500</xdr:rowOff>
                  </to>
                </anchor>
              </controlPr>
            </control>
          </mc:Choice>
        </mc:AlternateContent>
        <mc:AlternateContent xmlns:mc="http://schemas.openxmlformats.org/markup-compatibility/2006">
          <mc:Choice Requires="x14">
            <control shapeId="24594" r:id="rId21" name="Drop Down 18">
              <controlPr defaultSize="0" autoFill="0" autoLine="0" autoPict="0">
                <anchor moveWithCells="1" sizeWithCells="1">
                  <from>
                    <xdr:col>1</xdr:col>
                    <xdr:colOff>1314450</xdr:colOff>
                    <xdr:row>13</xdr:row>
                    <xdr:rowOff>9525</xdr:rowOff>
                  </from>
                  <to>
                    <xdr:col>2</xdr:col>
                    <xdr:colOff>542925</xdr:colOff>
                    <xdr:row>13</xdr:row>
                    <xdr:rowOff>9525</xdr:rowOff>
                  </to>
                </anchor>
              </controlPr>
            </control>
          </mc:Choice>
        </mc:AlternateContent>
        <mc:AlternateContent xmlns:mc="http://schemas.openxmlformats.org/markup-compatibility/2006">
          <mc:Choice Requires="x14">
            <control shapeId="24595" r:id="rId22" name="Drop Down 1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596" r:id="rId23" name="Drop Down 2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597" r:id="rId24" name="Drop Down 2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598" r:id="rId25" name="Drop Down 2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599" r:id="rId26" name="Drop Down 2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00" r:id="rId27" name="Drop Down 2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01" r:id="rId28" name="Drop Down 2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02" r:id="rId29" name="Drop Down 2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03" r:id="rId30" name="Drop Down 2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04" r:id="rId31" name="Drop Down 2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05" r:id="rId32" name="Drop Down 2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06" r:id="rId33" name="Drop Down 3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07" r:id="rId34" name="Drop Down 3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08" r:id="rId35" name="Drop Down 3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09" r:id="rId36" name="Drop Down 3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10" r:id="rId37" name="Drop Down 3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11" r:id="rId38" name="Drop Down 3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12" r:id="rId39" name="Drop Down 3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13" r:id="rId40" name="Drop Down 3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14" r:id="rId41" name="Drop Down 3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15" r:id="rId42" name="Drop Down 3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16" r:id="rId43" name="Drop Down 4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17" r:id="rId44" name="Drop Down 4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18" r:id="rId45" name="Drop Down 4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19" r:id="rId46" name="Drop Down 4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20" r:id="rId47" name="Drop Down 4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21" r:id="rId48" name="Drop Down 4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22" r:id="rId49" name="Drop Down 4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23" r:id="rId50" name="Drop Down 4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24" r:id="rId51" name="Drop Down 4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25" r:id="rId52" name="Drop Down 4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26" r:id="rId53" name="Drop Down 5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27" r:id="rId54" name="Drop Down 5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28" r:id="rId55" name="Drop Down 5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29" r:id="rId56" name="Drop Down 5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30" r:id="rId57" name="Drop Down 5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31" r:id="rId58" name="Drop Down 5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32" r:id="rId59" name="Drop Down 5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33" r:id="rId60" name="Drop Down 5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34" r:id="rId61" name="Drop Down 5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35" r:id="rId62" name="Drop Down 5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36" r:id="rId63" name="Drop Down 6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37" r:id="rId64" name="Drop Down 6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38" r:id="rId65" name="Drop Down 6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39" r:id="rId66" name="Drop Down 6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40" r:id="rId67" name="Drop Down 6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41" r:id="rId68" name="Drop Down 6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42" r:id="rId69" name="Drop Down 6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43" r:id="rId70" name="Drop Down 6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44" r:id="rId71" name="Drop Down 6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45" r:id="rId72" name="Drop Down 6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46" r:id="rId73" name="Drop Down 7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47" r:id="rId74" name="Drop Down 7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48" r:id="rId75" name="Drop Down 7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49" r:id="rId76" name="Drop Down 7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50" r:id="rId77" name="Drop Down 7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51" r:id="rId78" name="Drop Down 7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52" r:id="rId79" name="Drop Down 7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53" r:id="rId80" name="Drop Down 7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54" r:id="rId81" name="Drop Down 7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55" r:id="rId82" name="Drop Down 7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56" r:id="rId83" name="Drop Down 8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57" r:id="rId84" name="Drop Down 8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58" r:id="rId85" name="Drop Down 8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59" r:id="rId86" name="Drop Down 8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60" r:id="rId87" name="Drop Down 8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61" r:id="rId88" name="Drop Down 8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62" r:id="rId89" name="Drop Down 8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63" r:id="rId90" name="Drop Down 8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64" r:id="rId91" name="Drop Down 8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65" r:id="rId92" name="Drop Down 8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66" r:id="rId93" name="Drop Down 9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67" r:id="rId94" name="Drop Down 9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68" r:id="rId95" name="Drop Down 9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69" r:id="rId96" name="Drop Down 9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70" r:id="rId97" name="Drop Down 9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71" r:id="rId98" name="Drop Down 9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72" r:id="rId99" name="Drop Down 9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73" r:id="rId100" name="Drop Down 9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74" r:id="rId101" name="Drop Down 9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75" r:id="rId102" name="Drop Down 9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76" r:id="rId103" name="Drop Down 10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77" r:id="rId104" name="Drop Down 10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78" r:id="rId105" name="Drop Down 10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79" r:id="rId106" name="Drop Down 10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80" r:id="rId107" name="Drop Down 10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81" r:id="rId108" name="Drop Down 10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82" r:id="rId109" name="Drop Down 10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83" r:id="rId110" name="Drop Down 10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84" r:id="rId111" name="Drop Down 10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85" r:id="rId112" name="Drop Down 10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86" r:id="rId113" name="Drop Down 11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87" r:id="rId114" name="Drop Down 11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88" r:id="rId115" name="Drop Down 11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89" r:id="rId116" name="Drop Down 11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90" r:id="rId117" name="Drop Down 11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91" r:id="rId118" name="Drop Down 11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92" r:id="rId119" name="Drop Down 11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93" r:id="rId120" name="Drop Down 11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94" r:id="rId121" name="Drop Down 11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95" r:id="rId122" name="Drop Down 11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96" r:id="rId123" name="Drop Down 12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97" r:id="rId124" name="Drop Down 12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698" r:id="rId125" name="Drop Down 12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699" r:id="rId126" name="Drop Down 12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00" r:id="rId127" name="Drop Down 12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01" r:id="rId128" name="Drop Down 12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02" r:id="rId129" name="Drop Down 12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03" r:id="rId130" name="Drop Down 12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04" r:id="rId131" name="Drop Down 12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05" r:id="rId132" name="Drop Down 12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06" r:id="rId133" name="Drop Down 13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07" r:id="rId134" name="Drop Down 13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08" r:id="rId135" name="Drop Down 13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09" r:id="rId136" name="Drop Down 13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10" r:id="rId137" name="Drop Down 13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11" r:id="rId138" name="Drop Down 13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12" r:id="rId139" name="Drop Down 13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13" r:id="rId140" name="Drop Down 13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14" r:id="rId141" name="Drop Down 13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15" r:id="rId142" name="Drop Down 13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16" r:id="rId143" name="Drop Down 14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17" r:id="rId144" name="Drop Down 14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18" r:id="rId145" name="Drop Down 14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19" r:id="rId146" name="Drop Down 14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20" r:id="rId147" name="Drop Down 14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21" r:id="rId148" name="Drop Down 14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22" r:id="rId149" name="Drop Down 14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23" r:id="rId150" name="Drop Down 14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24" r:id="rId151" name="Drop Down 14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25" r:id="rId152" name="Drop Down 14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26" r:id="rId153" name="Drop Down 15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27" r:id="rId154" name="Drop Down 15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28" r:id="rId155" name="Drop Down 15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29" r:id="rId156" name="Drop Down 15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30" r:id="rId157" name="Drop Down 15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31" r:id="rId158" name="Drop Down 15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32" r:id="rId159" name="Drop Down 15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33" r:id="rId160" name="Drop Down 15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34" r:id="rId161" name="Drop Down 15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35" r:id="rId162" name="Drop Down 15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36" r:id="rId163" name="Drop Down 16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37" r:id="rId164" name="Drop Down 16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38" r:id="rId165" name="Drop Down 16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39" r:id="rId166" name="Drop Down 16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40" r:id="rId167" name="Drop Down 16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41" r:id="rId168" name="Drop Down 16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42" r:id="rId169" name="Drop Down 166">
              <controlPr defaultSize="0" autoFill="0" autoLine="0" autoPict="0">
                <anchor moveWithCells="1" sizeWithCells="1">
                  <from>
                    <xdr:col>1</xdr:col>
                    <xdr:colOff>762000</xdr:colOff>
                    <xdr:row>14</xdr:row>
                    <xdr:rowOff>200025</xdr:rowOff>
                  </from>
                  <to>
                    <xdr:col>2</xdr:col>
                    <xdr:colOff>542925</xdr:colOff>
                    <xdr:row>16</xdr:row>
                    <xdr:rowOff>9525</xdr:rowOff>
                  </to>
                </anchor>
              </controlPr>
            </control>
          </mc:Choice>
        </mc:AlternateContent>
        <mc:AlternateContent xmlns:mc="http://schemas.openxmlformats.org/markup-compatibility/2006">
          <mc:Choice Requires="x14">
            <control shapeId="24743" r:id="rId170" name="Drop Down 167">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24744" r:id="rId171" name="Drop Down 168">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24745" r:id="rId172" name="Drop Down 169">
              <controlPr defaultSize="0" autoFill="0" autoLine="0" autoPict="0">
                <anchor moveWithCells="1" sizeWithCells="1">
                  <from>
                    <xdr:col>1</xdr:col>
                    <xdr:colOff>771525</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24746" r:id="rId173" name="Drop Down 170">
              <controlPr defaultSize="0" autoFill="0" autoLine="0" autoPict="0">
                <anchor moveWithCells="1" sizeWithCells="1">
                  <from>
                    <xdr:col>1</xdr:col>
                    <xdr:colOff>771525</xdr:colOff>
                    <xdr:row>29</xdr:row>
                    <xdr:rowOff>142875</xdr:rowOff>
                  </from>
                  <to>
                    <xdr:col>2</xdr:col>
                    <xdr:colOff>542925</xdr:colOff>
                    <xdr:row>30</xdr:row>
                    <xdr:rowOff>180975</xdr:rowOff>
                  </to>
                </anchor>
              </controlPr>
            </control>
          </mc:Choice>
        </mc:AlternateContent>
        <mc:AlternateContent xmlns:mc="http://schemas.openxmlformats.org/markup-compatibility/2006">
          <mc:Choice Requires="x14">
            <control shapeId="24747" r:id="rId174" name="Drop Down 17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48" r:id="rId175" name="Drop Down 17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49" r:id="rId176" name="Drop Down 17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50" r:id="rId177" name="Drop Down 17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51" r:id="rId178" name="Drop Down 17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52" r:id="rId179" name="Drop Down 17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53" r:id="rId180" name="Drop Down 17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54" r:id="rId181" name="Drop Down 17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55" r:id="rId182" name="Drop Down 17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56" r:id="rId183" name="Drop Down 18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57" r:id="rId184" name="Drop Down 18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58" r:id="rId185" name="Drop Down 18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59" r:id="rId186" name="Drop Down 18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60" r:id="rId187" name="Drop Down 18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61" r:id="rId188" name="Drop Down 18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62" r:id="rId189" name="Drop Down 18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63" r:id="rId190" name="Drop Down 18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64" r:id="rId191" name="Drop Down 18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65" r:id="rId192" name="Drop Down 18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66" r:id="rId193" name="Drop Down 19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67" r:id="rId194" name="Drop Down 19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68" r:id="rId195" name="Drop Down 19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69" r:id="rId196" name="Drop Down 193">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24770" r:id="rId197" name="Drop Down 194">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24771" r:id="rId198" name="Drop Down 195">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24772" r:id="rId199" name="Drop Down 196">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24773" r:id="rId200" name="Drop Down 197">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24774" r:id="rId201" name="Drop Down 198">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24775" r:id="rId202" name="Drop Down 19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24776" r:id="rId203" name="Drop Down 20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24777" r:id="rId204" name="Drop Down 201">
              <controlPr defaultSize="0" autoFill="0" autoLine="0" autoPict="0">
                <anchor moveWithCells="1" sizeWithCells="1">
                  <from>
                    <xdr:col>1</xdr:col>
                    <xdr:colOff>771525</xdr:colOff>
                    <xdr:row>32</xdr:row>
                    <xdr:rowOff>180975</xdr:rowOff>
                  </from>
                  <to>
                    <xdr:col>3</xdr:col>
                    <xdr:colOff>9525</xdr:colOff>
                    <xdr:row>34</xdr:row>
                    <xdr:rowOff>0</xdr:rowOff>
                  </to>
                </anchor>
              </controlPr>
            </control>
          </mc:Choice>
        </mc:AlternateContent>
        <mc:AlternateContent xmlns:mc="http://schemas.openxmlformats.org/markup-compatibility/2006">
          <mc:Choice Requires="x14">
            <control shapeId="24778" r:id="rId205" name="Drop Down 202">
              <controlPr defaultSize="0" autoFill="0" autoLine="0" autoPict="0">
                <anchor moveWithCells="1" sizeWithCells="1">
                  <from>
                    <xdr:col>1</xdr:col>
                    <xdr:colOff>752475</xdr:colOff>
                    <xdr:row>35</xdr:row>
                    <xdr:rowOff>152400</xdr:rowOff>
                  </from>
                  <to>
                    <xdr:col>2</xdr:col>
                    <xdr:colOff>533400</xdr:colOff>
                    <xdr:row>36</xdr:row>
                    <xdr:rowOff>200025</xdr:rowOff>
                  </to>
                </anchor>
              </controlPr>
            </control>
          </mc:Choice>
        </mc:AlternateContent>
        <mc:AlternateContent xmlns:mc="http://schemas.openxmlformats.org/markup-compatibility/2006">
          <mc:Choice Requires="x14">
            <control shapeId="24779" r:id="rId206" name="Drop Down 203">
              <controlPr defaultSize="0" autoFill="0" autoLine="0" autoPict="0">
                <anchor moveWithCells="1" sizeWithCells="1">
                  <from>
                    <xdr:col>1</xdr:col>
                    <xdr:colOff>771525</xdr:colOff>
                    <xdr:row>38</xdr:row>
                    <xdr:rowOff>180975</xdr:rowOff>
                  </from>
                  <to>
                    <xdr:col>2</xdr:col>
                    <xdr:colOff>542925</xdr:colOff>
                    <xdr:row>39</xdr:row>
                    <xdr:rowOff>219075</xdr:rowOff>
                  </to>
                </anchor>
              </controlPr>
            </control>
          </mc:Choice>
        </mc:AlternateContent>
        <mc:AlternateContent xmlns:mc="http://schemas.openxmlformats.org/markup-compatibility/2006">
          <mc:Choice Requires="x14">
            <control shapeId="24780" r:id="rId207" name="Drop Down 204">
              <controlPr defaultSize="0" autoFill="0" autoLine="0" autoPict="0">
                <anchor moveWithCells="1" sizeWithCells="1">
                  <from>
                    <xdr:col>1</xdr:col>
                    <xdr:colOff>809625</xdr:colOff>
                    <xdr:row>41</xdr:row>
                    <xdr:rowOff>161925</xdr:rowOff>
                  </from>
                  <to>
                    <xdr:col>3</xdr:col>
                    <xdr:colOff>28575</xdr:colOff>
                    <xdr:row>42</xdr:row>
                    <xdr:rowOff>200025</xdr:rowOff>
                  </to>
                </anchor>
              </controlPr>
            </control>
          </mc:Choice>
        </mc:AlternateContent>
        <mc:AlternateContent xmlns:mc="http://schemas.openxmlformats.org/markup-compatibility/2006">
          <mc:Choice Requires="x14">
            <control shapeId="24781" r:id="rId208" name="Drop Down 205">
              <controlPr defaultSize="0" autoFill="0" autoLine="0" autoPict="0">
                <anchor moveWithCells="1" sizeWithCells="1">
                  <from>
                    <xdr:col>1</xdr:col>
                    <xdr:colOff>752475</xdr:colOff>
                    <xdr:row>44</xdr:row>
                    <xdr:rowOff>161925</xdr:rowOff>
                  </from>
                  <to>
                    <xdr:col>2</xdr:col>
                    <xdr:colOff>533400</xdr:colOff>
                    <xdr:row>45</xdr:row>
                    <xdr:rowOff>200025</xdr:rowOff>
                  </to>
                </anchor>
              </controlPr>
            </control>
          </mc:Choice>
        </mc:AlternateContent>
        <mc:AlternateContent xmlns:mc="http://schemas.openxmlformats.org/markup-compatibility/2006">
          <mc:Choice Requires="x14">
            <control shapeId="24782" r:id="rId209" name="Drop Down 206">
              <controlPr defaultSize="0" autoFill="0" autoLine="0" autoPict="0">
                <anchor moveWithCells="1" sizeWithCells="1">
                  <from>
                    <xdr:col>1</xdr:col>
                    <xdr:colOff>762000</xdr:colOff>
                    <xdr:row>47</xdr:row>
                    <xdr:rowOff>209550</xdr:rowOff>
                  </from>
                  <to>
                    <xdr:col>2</xdr:col>
                    <xdr:colOff>542925</xdr:colOff>
                    <xdr:row>49</xdr:row>
                    <xdr:rowOff>28575</xdr:rowOff>
                  </to>
                </anchor>
              </controlPr>
            </control>
          </mc:Choice>
        </mc:AlternateContent>
        <mc:AlternateContent xmlns:mc="http://schemas.openxmlformats.org/markup-compatibility/2006">
          <mc:Choice Requires="x14">
            <control shapeId="24783" r:id="rId210" name="Drop Down 207">
              <controlPr defaultSize="0" autoFill="0" autoLine="0" autoPict="0">
                <anchor moveWithCells="1" sizeWithCells="1">
                  <from>
                    <xdr:col>1</xdr:col>
                    <xdr:colOff>762000</xdr:colOff>
                    <xdr:row>50</xdr:row>
                    <xdr:rowOff>161925</xdr:rowOff>
                  </from>
                  <to>
                    <xdr:col>2</xdr:col>
                    <xdr:colOff>533400</xdr:colOff>
                    <xdr:row>51</xdr:row>
                    <xdr:rowOff>200025</xdr:rowOff>
                  </to>
                </anchor>
              </controlPr>
            </control>
          </mc:Choice>
        </mc:AlternateContent>
        <mc:AlternateContent xmlns:mc="http://schemas.openxmlformats.org/markup-compatibility/2006">
          <mc:Choice Requires="x14">
            <control shapeId="24784" r:id="rId211" name="Drop Down 208">
              <controlPr defaultSize="0" autoFill="0" autoLine="0" autoPict="0">
                <anchor moveWithCells="1" sizeWithCells="1">
                  <from>
                    <xdr:col>1</xdr:col>
                    <xdr:colOff>781050</xdr:colOff>
                    <xdr:row>56</xdr:row>
                    <xdr:rowOff>171450</xdr:rowOff>
                  </from>
                  <to>
                    <xdr:col>3</xdr:col>
                    <xdr:colOff>9525</xdr:colOff>
                    <xdr:row>57</xdr:row>
                    <xdr:rowOff>209550</xdr:rowOff>
                  </to>
                </anchor>
              </controlPr>
            </control>
          </mc:Choice>
        </mc:AlternateContent>
        <mc:AlternateContent xmlns:mc="http://schemas.openxmlformats.org/markup-compatibility/2006">
          <mc:Choice Requires="x14">
            <control shapeId="24785" r:id="rId212" name="Drop Down 209">
              <controlPr defaultSize="0" autoFill="0" autoLine="0" autoPict="0">
                <anchor moveWithCells="1" sizeWithCells="1">
                  <from>
                    <xdr:col>1</xdr:col>
                    <xdr:colOff>752475</xdr:colOff>
                    <xdr:row>53</xdr:row>
                    <xdr:rowOff>180975</xdr:rowOff>
                  </from>
                  <to>
                    <xdr:col>2</xdr:col>
                    <xdr:colOff>533400</xdr:colOff>
                    <xdr:row>54</xdr:row>
                    <xdr:rowOff>219075</xdr:rowOff>
                  </to>
                </anchor>
              </controlPr>
            </control>
          </mc:Choice>
        </mc:AlternateContent>
        <mc:AlternateContent xmlns:mc="http://schemas.openxmlformats.org/markup-compatibility/2006">
          <mc:Choice Requires="x14">
            <control shapeId="24786" r:id="rId213" name="Drop Down 210">
              <controlPr defaultSize="0" autoFill="0" autoLine="0" autoPict="0">
                <anchor moveWithCells="1" sizeWithCells="1">
                  <from>
                    <xdr:col>1</xdr:col>
                    <xdr:colOff>762000</xdr:colOff>
                    <xdr:row>59</xdr:row>
                    <xdr:rowOff>152400</xdr:rowOff>
                  </from>
                  <to>
                    <xdr:col>2</xdr:col>
                    <xdr:colOff>542925</xdr:colOff>
                    <xdr:row>60</xdr:row>
                    <xdr:rowOff>190500</xdr:rowOff>
                  </to>
                </anchor>
              </controlPr>
            </control>
          </mc:Choice>
        </mc:AlternateContent>
        <mc:AlternateContent xmlns:mc="http://schemas.openxmlformats.org/markup-compatibility/2006">
          <mc:Choice Requires="x14">
            <control shapeId="24787" r:id="rId214" name="Drop Down 211">
              <controlPr defaultSize="0" autoFill="0" autoLine="0" autoPict="0">
                <anchor moveWithCells="1" sizeWithCells="1">
                  <from>
                    <xdr:col>1</xdr:col>
                    <xdr:colOff>752475</xdr:colOff>
                    <xdr:row>62</xdr:row>
                    <xdr:rowOff>161925</xdr:rowOff>
                  </from>
                  <to>
                    <xdr:col>2</xdr:col>
                    <xdr:colOff>533400</xdr:colOff>
                    <xdr:row>63</xdr:row>
                    <xdr:rowOff>190500</xdr:rowOff>
                  </to>
                </anchor>
              </controlPr>
            </control>
          </mc:Choice>
        </mc:AlternateContent>
        <mc:AlternateContent xmlns:mc="http://schemas.openxmlformats.org/markup-compatibility/2006">
          <mc:Choice Requires="x14">
            <control shapeId="24788" r:id="rId215" name="Drop Down 212">
              <controlPr defaultSize="0" autoFill="0" autoLine="0" autoPict="0">
                <anchor moveWithCells="1" sizeWithCells="1">
                  <from>
                    <xdr:col>1</xdr:col>
                    <xdr:colOff>781050</xdr:colOff>
                    <xdr:row>65</xdr:row>
                    <xdr:rowOff>152400</xdr:rowOff>
                  </from>
                  <to>
                    <xdr:col>3</xdr:col>
                    <xdr:colOff>9525</xdr:colOff>
                    <xdr:row>66</xdr:row>
                    <xdr:rowOff>190500</xdr:rowOff>
                  </to>
                </anchor>
              </controlPr>
            </control>
          </mc:Choice>
        </mc:AlternateContent>
        <mc:AlternateContent xmlns:mc="http://schemas.openxmlformats.org/markup-compatibility/2006">
          <mc:Choice Requires="x14">
            <control shapeId="24789" r:id="rId216" name="Drop Down 213">
              <controlPr defaultSize="0" autoFill="0" autoLine="0" autoPict="0">
                <anchor moveWithCells="1" sizeWithCells="1">
                  <from>
                    <xdr:col>1</xdr:col>
                    <xdr:colOff>762000</xdr:colOff>
                    <xdr:row>68</xdr:row>
                    <xdr:rowOff>152400</xdr:rowOff>
                  </from>
                  <to>
                    <xdr:col>2</xdr:col>
                    <xdr:colOff>542925</xdr:colOff>
                    <xdr:row>69</xdr:row>
                    <xdr:rowOff>200025</xdr:rowOff>
                  </to>
                </anchor>
              </controlPr>
            </control>
          </mc:Choice>
        </mc:AlternateContent>
        <mc:AlternateContent xmlns:mc="http://schemas.openxmlformats.org/markup-compatibility/2006">
          <mc:Choice Requires="x14">
            <control shapeId="24790" r:id="rId217" name="Drop Down 214">
              <controlPr defaultSize="0" autoFill="0" autoLine="0" autoPict="0">
                <anchor moveWithCells="1" sizeWithCells="1">
                  <from>
                    <xdr:col>1</xdr:col>
                    <xdr:colOff>771525</xdr:colOff>
                    <xdr:row>71</xdr:row>
                    <xdr:rowOff>171450</xdr:rowOff>
                  </from>
                  <to>
                    <xdr:col>2</xdr:col>
                    <xdr:colOff>542925</xdr:colOff>
                    <xdr:row>72</xdr:row>
                    <xdr:rowOff>209550</xdr:rowOff>
                  </to>
                </anchor>
              </controlPr>
            </control>
          </mc:Choice>
        </mc:AlternateContent>
        <mc:AlternateContent xmlns:mc="http://schemas.openxmlformats.org/markup-compatibility/2006">
          <mc:Choice Requires="x14">
            <control shapeId="24791" r:id="rId218" name="Drop Down 215">
              <controlPr defaultSize="0" autoFill="0" autoLine="0" autoPict="0">
                <anchor moveWithCells="1" sizeWithCells="1">
                  <from>
                    <xdr:col>1</xdr:col>
                    <xdr:colOff>762000</xdr:colOff>
                    <xdr:row>74</xdr:row>
                    <xdr:rowOff>161925</xdr:rowOff>
                  </from>
                  <to>
                    <xdr:col>2</xdr:col>
                    <xdr:colOff>542925</xdr:colOff>
                    <xdr:row>75</xdr:row>
                    <xdr:rowOff>190500</xdr:rowOff>
                  </to>
                </anchor>
              </controlPr>
            </control>
          </mc:Choice>
        </mc:AlternateContent>
        <mc:AlternateContent xmlns:mc="http://schemas.openxmlformats.org/markup-compatibility/2006">
          <mc:Choice Requires="x14">
            <control shapeId="24792" r:id="rId219" name="Drop Down 216">
              <controlPr defaultSize="0" autoFill="0" autoLine="0" autoPict="0">
                <anchor moveWithCells="1" sizeWithCells="1">
                  <from>
                    <xdr:col>1</xdr:col>
                    <xdr:colOff>752475</xdr:colOff>
                    <xdr:row>77</xdr:row>
                    <xdr:rowOff>171450</xdr:rowOff>
                  </from>
                  <to>
                    <xdr:col>2</xdr:col>
                    <xdr:colOff>533400</xdr:colOff>
                    <xdr:row>78</xdr:row>
                    <xdr:rowOff>209550</xdr:rowOff>
                  </to>
                </anchor>
              </controlPr>
            </control>
          </mc:Choice>
        </mc:AlternateContent>
        <mc:AlternateContent xmlns:mc="http://schemas.openxmlformats.org/markup-compatibility/2006">
          <mc:Choice Requires="x14">
            <control shapeId="24793" r:id="rId220" name="Drop Down 217">
              <controlPr defaultSize="0" autoFill="0" autoLine="0" autoPict="0">
                <anchor moveWithCells="1" sizeWithCells="1">
                  <from>
                    <xdr:col>1</xdr:col>
                    <xdr:colOff>752475</xdr:colOff>
                    <xdr:row>80</xdr:row>
                    <xdr:rowOff>152400</xdr:rowOff>
                  </from>
                  <to>
                    <xdr:col>2</xdr:col>
                    <xdr:colOff>533400</xdr:colOff>
                    <xdr:row>81</xdr:row>
                    <xdr:rowOff>190500</xdr:rowOff>
                  </to>
                </anchor>
              </controlPr>
            </control>
          </mc:Choice>
        </mc:AlternateContent>
        <mc:AlternateContent xmlns:mc="http://schemas.openxmlformats.org/markup-compatibility/2006">
          <mc:Choice Requires="x14">
            <control shapeId="24794" r:id="rId221" name="Drop Down 218">
              <controlPr defaultSize="0" autoFill="0" autoLine="0" autoPict="0">
                <anchor moveWithCells="1" sizeWithCells="1">
                  <from>
                    <xdr:col>1</xdr:col>
                    <xdr:colOff>781050</xdr:colOff>
                    <xdr:row>83</xdr:row>
                    <xdr:rowOff>152400</xdr:rowOff>
                  </from>
                  <to>
                    <xdr:col>3</xdr:col>
                    <xdr:colOff>9525</xdr:colOff>
                    <xdr:row>84</xdr:row>
                    <xdr:rowOff>190500</xdr:rowOff>
                  </to>
                </anchor>
              </controlPr>
            </control>
          </mc:Choice>
        </mc:AlternateContent>
        <mc:AlternateContent xmlns:mc="http://schemas.openxmlformats.org/markup-compatibility/2006">
          <mc:Choice Requires="x14">
            <control shapeId="24795" r:id="rId222" name="Drop Down 219">
              <controlPr defaultSize="0" autoFill="0" autoLine="0" autoPict="0">
                <anchor moveWithCells="1" sizeWithCells="1">
                  <from>
                    <xdr:col>1</xdr:col>
                    <xdr:colOff>781050</xdr:colOff>
                    <xdr:row>86</xdr:row>
                    <xdr:rowOff>161925</xdr:rowOff>
                  </from>
                  <to>
                    <xdr:col>3</xdr:col>
                    <xdr:colOff>9525</xdr:colOff>
                    <xdr:row>87</xdr:row>
                    <xdr:rowOff>190500</xdr:rowOff>
                  </to>
                </anchor>
              </controlPr>
            </control>
          </mc:Choice>
        </mc:AlternateContent>
        <mc:AlternateContent xmlns:mc="http://schemas.openxmlformats.org/markup-compatibility/2006">
          <mc:Choice Requires="x14">
            <control shapeId="24796" r:id="rId223" name="Drop Down 220">
              <controlPr defaultSize="0" autoFill="0" autoLine="0" autoPict="0">
                <anchor moveWithCells="1" sizeWithCells="1">
                  <from>
                    <xdr:col>1</xdr:col>
                    <xdr:colOff>762000</xdr:colOff>
                    <xdr:row>89</xdr:row>
                    <xdr:rowOff>171450</xdr:rowOff>
                  </from>
                  <to>
                    <xdr:col>2</xdr:col>
                    <xdr:colOff>542925</xdr:colOff>
                    <xdr:row>90</xdr:row>
                    <xdr:rowOff>209550</xdr:rowOff>
                  </to>
                </anchor>
              </controlPr>
            </control>
          </mc:Choice>
        </mc:AlternateContent>
        <mc:AlternateContent xmlns:mc="http://schemas.openxmlformats.org/markup-compatibility/2006">
          <mc:Choice Requires="x14">
            <control shapeId="24797" r:id="rId224" name="Drop Down 221">
              <controlPr defaultSize="0" autoFill="0" autoLine="0" autoPict="0">
                <anchor moveWithCells="1" sizeWithCells="1">
                  <from>
                    <xdr:col>1</xdr:col>
                    <xdr:colOff>781050</xdr:colOff>
                    <xdr:row>92</xdr:row>
                    <xdr:rowOff>171450</xdr:rowOff>
                  </from>
                  <to>
                    <xdr:col>3</xdr:col>
                    <xdr:colOff>9525</xdr:colOff>
                    <xdr:row>93</xdr:row>
                    <xdr:rowOff>209550</xdr:rowOff>
                  </to>
                </anchor>
              </controlPr>
            </control>
          </mc:Choice>
        </mc:AlternateContent>
        <mc:AlternateContent xmlns:mc="http://schemas.openxmlformats.org/markup-compatibility/2006">
          <mc:Choice Requires="x14">
            <control shapeId="24798" r:id="rId225" name="Drop Down 222">
              <controlPr defaultSize="0" autoFill="0" autoLine="0" autoPict="0">
                <anchor moveWithCells="1" sizeWithCells="1">
                  <from>
                    <xdr:col>1</xdr:col>
                    <xdr:colOff>781050</xdr:colOff>
                    <xdr:row>95</xdr:row>
                    <xdr:rowOff>152400</xdr:rowOff>
                  </from>
                  <to>
                    <xdr:col>3</xdr:col>
                    <xdr:colOff>9525</xdr:colOff>
                    <xdr:row>96</xdr:row>
                    <xdr:rowOff>180975</xdr:rowOff>
                  </to>
                </anchor>
              </controlPr>
            </control>
          </mc:Choice>
        </mc:AlternateContent>
        <mc:AlternateContent xmlns:mc="http://schemas.openxmlformats.org/markup-compatibility/2006">
          <mc:Choice Requires="x14">
            <control shapeId="24799" r:id="rId226" name="Drop Down 223">
              <controlPr defaultSize="0" autoFill="0" autoLine="0" autoPict="0">
                <anchor moveWithCells="1" sizeWithCells="1">
                  <from>
                    <xdr:col>1</xdr:col>
                    <xdr:colOff>762000</xdr:colOff>
                    <xdr:row>98</xdr:row>
                    <xdr:rowOff>190500</xdr:rowOff>
                  </from>
                  <to>
                    <xdr:col>2</xdr:col>
                    <xdr:colOff>533400</xdr:colOff>
                    <xdr:row>99</xdr:row>
                    <xdr:rowOff>209550</xdr:rowOff>
                  </to>
                </anchor>
              </controlPr>
            </control>
          </mc:Choice>
        </mc:AlternateContent>
        <mc:AlternateContent xmlns:mc="http://schemas.openxmlformats.org/markup-compatibility/2006">
          <mc:Choice Requires="x14">
            <control shapeId="24800" r:id="rId227" name="Drop Down 224">
              <controlPr defaultSize="0" autoFill="0" autoLine="0" autoPict="0">
                <anchor moveWithCells="1" sizeWithCells="1">
                  <from>
                    <xdr:col>1</xdr:col>
                    <xdr:colOff>742950</xdr:colOff>
                    <xdr:row>101</xdr:row>
                    <xdr:rowOff>152400</xdr:rowOff>
                  </from>
                  <to>
                    <xdr:col>2</xdr:col>
                    <xdr:colOff>523875</xdr:colOff>
                    <xdr:row>102</xdr:row>
                    <xdr:rowOff>180975</xdr:rowOff>
                  </to>
                </anchor>
              </controlPr>
            </control>
          </mc:Choice>
        </mc:AlternateContent>
        <mc:AlternateContent xmlns:mc="http://schemas.openxmlformats.org/markup-compatibility/2006">
          <mc:Choice Requires="x14">
            <control shapeId="24801" r:id="rId228" name="Drop Down 225">
              <controlPr defaultSize="0" autoFill="0" autoLine="0" autoPict="0">
                <anchor moveWithCells="1" sizeWithCells="1">
                  <from>
                    <xdr:col>1</xdr:col>
                    <xdr:colOff>771525</xdr:colOff>
                    <xdr:row>104</xdr:row>
                    <xdr:rowOff>161925</xdr:rowOff>
                  </from>
                  <to>
                    <xdr:col>3</xdr:col>
                    <xdr:colOff>9525</xdr:colOff>
                    <xdr:row>105</xdr:row>
                    <xdr:rowOff>209550</xdr:rowOff>
                  </to>
                </anchor>
              </controlPr>
            </control>
          </mc:Choice>
        </mc:AlternateContent>
        <mc:AlternateContent xmlns:mc="http://schemas.openxmlformats.org/markup-compatibility/2006">
          <mc:Choice Requires="x14">
            <control shapeId="24802" r:id="rId229" name="Drop Down 226">
              <controlPr defaultSize="0" autoFill="0" autoLine="0" autoPict="0">
                <anchor moveWithCells="1" sizeWithCells="1">
                  <from>
                    <xdr:col>1</xdr:col>
                    <xdr:colOff>771525</xdr:colOff>
                    <xdr:row>107</xdr:row>
                    <xdr:rowOff>190500</xdr:rowOff>
                  </from>
                  <to>
                    <xdr:col>3</xdr:col>
                    <xdr:colOff>9525</xdr:colOff>
                    <xdr:row>109</xdr:row>
                    <xdr:rowOff>0</xdr:rowOff>
                  </to>
                </anchor>
              </controlPr>
            </control>
          </mc:Choice>
        </mc:AlternateContent>
        <mc:AlternateContent xmlns:mc="http://schemas.openxmlformats.org/markup-compatibility/2006">
          <mc:Choice Requires="x14">
            <control shapeId="24803" r:id="rId230" name="Drop Down 227">
              <controlPr defaultSize="0" autoFill="0" autoLine="0" autoPict="0">
                <anchor moveWithCells="1" sizeWithCells="1">
                  <from>
                    <xdr:col>1</xdr:col>
                    <xdr:colOff>771525</xdr:colOff>
                    <xdr:row>110</xdr:row>
                    <xdr:rowOff>190500</xdr:rowOff>
                  </from>
                  <to>
                    <xdr:col>3</xdr:col>
                    <xdr:colOff>9525</xdr:colOff>
                    <xdr:row>111</xdr:row>
                    <xdr:rowOff>219075</xdr:rowOff>
                  </to>
                </anchor>
              </controlPr>
            </control>
          </mc:Choice>
        </mc:AlternateContent>
        <mc:AlternateContent xmlns:mc="http://schemas.openxmlformats.org/markup-compatibility/2006">
          <mc:Choice Requires="x14">
            <control shapeId="24804" r:id="rId231" name="Drop Down 228">
              <controlPr defaultSize="0" autoFill="0" autoLine="0" autoPict="0">
                <anchor moveWithCells="1" sizeWithCells="1">
                  <from>
                    <xdr:col>1</xdr:col>
                    <xdr:colOff>781050</xdr:colOff>
                    <xdr:row>113</xdr:row>
                    <xdr:rowOff>142875</xdr:rowOff>
                  </from>
                  <to>
                    <xdr:col>3</xdr:col>
                    <xdr:colOff>9525</xdr:colOff>
                    <xdr:row>114</xdr:row>
                    <xdr:rowOff>180975</xdr:rowOff>
                  </to>
                </anchor>
              </controlPr>
            </control>
          </mc:Choice>
        </mc:AlternateContent>
        <mc:AlternateContent xmlns:mc="http://schemas.openxmlformats.org/markup-compatibility/2006">
          <mc:Choice Requires="x14">
            <control shapeId="24805" r:id="rId232" name="Drop Down 229">
              <controlPr defaultSize="0" autoFill="0" autoLine="0" autoPict="0">
                <anchor moveWithCells="1" sizeWithCells="1">
                  <from>
                    <xdr:col>1</xdr:col>
                    <xdr:colOff>781050</xdr:colOff>
                    <xdr:row>116</xdr:row>
                    <xdr:rowOff>171450</xdr:rowOff>
                  </from>
                  <to>
                    <xdr:col>3</xdr:col>
                    <xdr:colOff>9525</xdr:colOff>
                    <xdr:row>117</xdr:row>
                    <xdr:rowOff>219075</xdr:rowOff>
                  </to>
                </anchor>
              </controlPr>
            </control>
          </mc:Choice>
        </mc:AlternateContent>
        <mc:AlternateContent xmlns:mc="http://schemas.openxmlformats.org/markup-compatibility/2006">
          <mc:Choice Requires="x14">
            <control shapeId="24806" r:id="rId233" name="Drop Down 230">
              <controlPr defaultSize="0" autoFill="0" autoLine="0" autoPict="0">
                <anchor moveWithCells="1" sizeWithCells="1">
                  <from>
                    <xdr:col>1</xdr:col>
                    <xdr:colOff>762000</xdr:colOff>
                    <xdr:row>119</xdr:row>
                    <xdr:rowOff>180975</xdr:rowOff>
                  </from>
                  <to>
                    <xdr:col>2</xdr:col>
                    <xdr:colOff>542925</xdr:colOff>
                    <xdr:row>120</xdr:row>
                    <xdr:rowOff>209550</xdr:rowOff>
                  </to>
                </anchor>
              </controlPr>
            </control>
          </mc:Choice>
        </mc:AlternateContent>
        <mc:AlternateContent xmlns:mc="http://schemas.openxmlformats.org/markup-compatibility/2006">
          <mc:Choice Requires="x14">
            <control shapeId="24807" r:id="rId234" name="Drop Down 231">
              <controlPr defaultSize="0" autoFill="0" autoLine="0" autoPict="0">
                <anchor moveWithCells="1" sizeWithCells="1">
                  <from>
                    <xdr:col>1</xdr:col>
                    <xdr:colOff>771525</xdr:colOff>
                    <xdr:row>122</xdr:row>
                    <xdr:rowOff>161925</xdr:rowOff>
                  </from>
                  <to>
                    <xdr:col>3</xdr:col>
                    <xdr:colOff>9525</xdr:colOff>
                    <xdr:row>123</xdr:row>
                    <xdr:rowOff>200025</xdr:rowOff>
                  </to>
                </anchor>
              </controlPr>
            </control>
          </mc:Choice>
        </mc:AlternateContent>
        <mc:AlternateContent xmlns:mc="http://schemas.openxmlformats.org/markup-compatibility/2006">
          <mc:Choice Requires="x14">
            <control shapeId="24808" r:id="rId235" name="Drop Down 232">
              <controlPr defaultSize="0" autoFill="0" autoLine="0" autoPict="0">
                <anchor moveWithCells="1" sizeWithCells="1">
                  <from>
                    <xdr:col>1</xdr:col>
                    <xdr:colOff>771525</xdr:colOff>
                    <xdr:row>125</xdr:row>
                    <xdr:rowOff>152400</xdr:rowOff>
                  </from>
                  <to>
                    <xdr:col>3</xdr:col>
                    <xdr:colOff>9525</xdr:colOff>
                    <xdr:row>126</xdr:row>
                    <xdr:rowOff>190500</xdr:rowOff>
                  </to>
                </anchor>
              </controlPr>
            </control>
          </mc:Choice>
        </mc:AlternateContent>
        <mc:AlternateContent xmlns:mc="http://schemas.openxmlformats.org/markup-compatibility/2006">
          <mc:Choice Requires="x14">
            <control shapeId="24809" r:id="rId236" name="Drop Down 233">
              <controlPr defaultSize="0" autoFill="0" autoLine="0" autoPict="0">
                <anchor moveWithCells="1" sizeWithCells="1">
                  <from>
                    <xdr:col>1</xdr:col>
                    <xdr:colOff>771525</xdr:colOff>
                    <xdr:row>128</xdr:row>
                    <xdr:rowOff>171450</xdr:rowOff>
                  </from>
                  <to>
                    <xdr:col>2</xdr:col>
                    <xdr:colOff>542925</xdr:colOff>
                    <xdr:row>129</xdr:row>
                    <xdr:rowOff>209550</xdr:rowOff>
                  </to>
                </anchor>
              </controlPr>
            </control>
          </mc:Choice>
        </mc:AlternateContent>
        <mc:AlternateContent xmlns:mc="http://schemas.openxmlformats.org/markup-compatibility/2006">
          <mc:Choice Requires="x14">
            <control shapeId="24810" r:id="rId237" name="Drop Down 234">
              <controlPr defaultSize="0" autoFill="0" autoLine="0" autoPict="0">
                <anchor moveWithCells="1" sizeWithCells="1">
                  <from>
                    <xdr:col>1</xdr:col>
                    <xdr:colOff>781050</xdr:colOff>
                    <xdr:row>131</xdr:row>
                    <xdr:rowOff>142875</xdr:rowOff>
                  </from>
                  <to>
                    <xdr:col>3</xdr:col>
                    <xdr:colOff>9525</xdr:colOff>
                    <xdr:row>132</xdr:row>
                    <xdr:rowOff>190500</xdr:rowOff>
                  </to>
                </anchor>
              </controlPr>
            </control>
          </mc:Choice>
        </mc:AlternateContent>
        <mc:AlternateContent xmlns:mc="http://schemas.openxmlformats.org/markup-compatibility/2006">
          <mc:Choice Requires="x14">
            <control shapeId="24811" r:id="rId238" name="Drop Down 235">
              <controlPr defaultSize="0" autoFill="0" autoLine="0" autoPict="0">
                <anchor moveWithCells="1" sizeWithCells="1">
                  <from>
                    <xdr:col>1</xdr:col>
                    <xdr:colOff>752475</xdr:colOff>
                    <xdr:row>134</xdr:row>
                    <xdr:rowOff>180975</xdr:rowOff>
                  </from>
                  <to>
                    <xdr:col>2</xdr:col>
                    <xdr:colOff>533400</xdr:colOff>
                    <xdr:row>135</xdr:row>
                    <xdr:rowOff>209550</xdr:rowOff>
                  </to>
                </anchor>
              </controlPr>
            </control>
          </mc:Choice>
        </mc:AlternateContent>
        <mc:AlternateContent xmlns:mc="http://schemas.openxmlformats.org/markup-compatibility/2006">
          <mc:Choice Requires="x14">
            <control shapeId="24812" r:id="rId239" name="Drop Down 236">
              <controlPr defaultSize="0" autoFill="0" autoLine="0" autoPict="0">
                <anchor moveWithCells="1" sizeWithCells="1">
                  <from>
                    <xdr:col>1</xdr:col>
                    <xdr:colOff>771525</xdr:colOff>
                    <xdr:row>137</xdr:row>
                    <xdr:rowOff>152400</xdr:rowOff>
                  </from>
                  <to>
                    <xdr:col>3</xdr:col>
                    <xdr:colOff>9525</xdr:colOff>
                    <xdr:row>138</xdr:row>
                    <xdr:rowOff>190500</xdr:rowOff>
                  </to>
                </anchor>
              </controlPr>
            </control>
          </mc:Choice>
        </mc:AlternateContent>
        <mc:AlternateContent xmlns:mc="http://schemas.openxmlformats.org/markup-compatibility/2006">
          <mc:Choice Requires="x14">
            <control shapeId="24813" r:id="rId240" name="Drop Down 237">
              <controlPr defaultSize="0" autoFill="0" autoLine="0" autoPict="0">
                <anchor moveWithCells="1" sizeWithCells="1">
                  <from>
                    <xdr:col>1</xdr:col>
                    <xdr:colOff>752475</xdr:colOff>
                    <xdr:row>140</xdr:row>
                    <xdr:rowOff>152400</xdr:rowOff>
                  </from>
                  <to>
                    <xdr:col>2</xdr:col>
                    <xdr:colOff>533400</xdr:colOff>
                    <xdr:row>141</xdr:row>
                    <xdr:rowOff>190500</xdr:rowOff>
                  </to>
                </anchor>
              </controlPr>
            </control>
          </mc:Choice>
        </mc:AlternateContent>
        <mc:AlternateContent xmlns:mc="http://schemas.openxmlformats.org/markup-compatibility/2006">
          <mc:Choice Requires="x14">
            <control shapeId="24814" r:id="rId241" name="Drop Down 238">
              <controlPr defaultSize="0" autoFill="0" autoLine="0" autoPict="0">
                <anchor moveWithCells="1" sizeWithCells="1">
                  <from>
                    <xdr:col>1</xdr:col>
                    <xdr:colOff>762000</xdr:colOff>
                    <xdr:row>143</xdr:row>
                    <xdr:rowOff>171450</xdr:rowOff>
                  </from>
                  <to>
                    <xdr:col>2</xdr:col>
                    <xdr:colOff>533400</xdr:colOff>
                    <xdr:row>144</xdr:row>
                    <xdr:rowOff>209550</xdr:rowOff>
                  </to>
                </anchor>
              </controlPr>
            </control>
          </mc:Choice>
        </mc:AlternateContent>
        <mc:AlternateContent xmlns:mc="http://schemas.openxmlformats.org/markup-compatibility/2006">
          <mc:Choice Requires="x14">
            <control shapeId="24815" r:id="rId242" name="Drop Down 239">
              <controlPr defaultSize="0" autoFill="0" autoLine="0" autoPict="0">
                <anchor moveWithCells="1" sizeWithCells="1">
                  <from>
                    <xdr:col>1</xdr:col>
                    <xdr:colOff>771525</xdr:colOff>
                    <xdr:row>146</xdr:row>
                    <xdr:rowOff>161925</xdr:rowOff>
                  </from>
                  <to>
                    <xdr:col>3</xdr:col>
                    <xdr:colOff>0</xdr:colOff>
                    <xdr:row>147</xdr:row>
                    <xdr:rowOff>200025</xdr:rowOff>
                  </to>
                </anchor>
              </controlPr>
            </control>
          </mc:Choice>
        </mc:AlternateContent>
        <mc:AlternateContent xmlns:mc="http://schemas.openxmlformats.org/markup-compatibility/2006">
          <mc:Choice Requires="x14">
            <control shapeId="24816" r:id="rId243" name="Drop Down 240">
              <controlPr defaultSize="0" autoFill="0" autoLine="0" autoPict="0">
                <anchor moveWithCells="1" sizeWithCells="1">
                  <from>
                    <xdr:col>1</xdr:col>
                    <xdr:colOff>781050</xdr:colOff>
                    <xdr:row>149</xdr:row>
                    <xdr:rowOff>180975</xdr:rowOff>
                  </from>
                  <to>
                    <xdr:col>3</xdr:col>
                    <xdr:colOff>9525</xdr:colOff>
                    <xdr:row>150</xdr:row>
                    <xdr:rowOff>219075</xdr:rowOff>
                  </to>
                </anchor>
              </controlPr>
            </control>
          </mc:Choice>
        </mc:AlternateContent>
        <mc:AlternateContent xmlns:mc="http://schemas.openxmlformats.org/markup-compatibility/2006">
          <mc:Choice Requires="x14">
            <control shapeId="24817" r:id="rId244" name="Drop Down 241">
              <controlPr defaultSize="0" autoFill="0" autoLine="0" autoPict="0">
                <anchor moveWithCells="1" sizeWithCells="1">
                  <from>
                    <xdr:col>1</xdr:col>
                    <xdr:colOff>762000</xdr:colOff>
                    <xdr:row>152</xdr:row>
                    <xdr:rowOff>142875</xdr:rowOff>
                  </from>
                  <to>
                    <xdr:col>2</xdr:col>
                    <xdr:colOff>542925</xdr:colOff>
                    <xdr:row>153</xdr:row>
                    <xdr:rowOff>180975</xdr:rowOff>
                  </to>
                </anchor>
              </controlPr>
            </control>
          </mc:Choice>
        </mc:AlternateContent>
        <mc:AlternateContent xmlns:mc="http://schemas.openxmlformats.org/markup-compatibility/2006">
          <mc:Choice Requires="x14">
            <control shapeId="24818" r:id="rId245" name="Drop Down 242">
              <controlPr defaultSize="0" autoFill="0" autoLine="0" autoPict="0">
                <anchor moveWithCells="1" sizeWithCells="1">
                  <from>
                    <xdr:col>1</xdr:col>
                    <xdr:colOff>752475</xdr:colOff>
                    <xdr:row>155</xdr:row>
                    <xdr:rowOff>171450</xdr:rowOff>
                  </from>
                  <to>
                    <xdr:col>2</xdr:col>
                    <xdr:colOff>533400</xdr:colOff>
                    <xdr:row>156</xdr:row>
                    <xdr:rowOff>209550</xdr:rowOff>
                  </to>
                </anchor>
              </controlPr>
            </control>
          </mc:Choice>
        </mc:AlternateContent>
        <mc:AlternateContent xmlns:mc="http://schemas.openxmlformats.org/markup-compatibility/2006">
          <mc:Choice Requires="x14">
            <control shapeId="24819" r:id="rId246" name="Drop Down 243">
              <controlPr defaultSize="0" autoFill="0" autoLine="0" autoPict="0">
                <anchor moveWithCells="1" sizeWithCells="1">
                  <from>
                    <xdr:col>1</xdr:col>
                    <xdr:colOff>762000</xdr:colOff>
                    <xdr:row>158</xdr:row>
                    <xdr:rowOff>171450</xdr:rowOff>
                  </from>
                  <to>
                    <xdr:col>2</xdr:col>
                    <xdr:colOff>533400</xdr:colOff>
                    <xdr:row>159</xdr:row>
                    <xdr:rowOff>200025</xdr:rowOff>
                  </to>
                </anchor>
              </controlPr>
            </control>
          </mc:Choice>
        </mc:AlternateContent>
        <mc:AlternateContent xmlns:mc="http://schemas.openxmlformats.org/markup-compatibility/2006">
          <mc:Choice Requires="x14">
            <control shapeId="24820" r:id="rId247" name="Drop Down 244">
              <controlPr defaultSize="0" autoFill="0" autoLine="0" autoPict="0">
                <anchor moveWithCells="1" sizeWithCells="1">
                  <from>
                    <xdr:col>1</xdr:col>
                    <xdr:colOff>762000</xdr:colOff>
                    <xdr:row>161</xdr:row>
                    <xdr:rowOff>161925</xdr:rowOff>
                  </from>
                  <to>
                    <xdr:col>2</xdr:col>
                    <xdr:colOff>542925</xdr:colOff>
                    <xdr:row>162</xdr:row>
                    <xdr:rowOff>200025</xdr:rowOff>
                  </to>
                </anchor>
              </controlPr>
            </control>
          </mc:Choice>
        </mc:AlternateContent>
        <mc:AlternateContent xmlns:mc="http://schemas.openxmlformats.org/markup-compatibility/2006">
          <mc:Choice Requires="x14">
            <control shapeId="24821" r:id="rId248" name="Drop Down 245">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24822" r:id="rId249" name="Drop Down 246">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24823" r:id="rId250" name="Drop Down 247">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24824" r:id="rId251" name="Drop Down 248">
              <controlPr defaultSize="0" autoFill="0" autoLine="0" autoPict="0">
                <anchor moveWithCells="1" sizeWithCells="1">
                  <from>
                    <xdr:col>1</xdr:col>
                    <xdr:colOff>762000</xdr:colOff>
                    <xdr:row>29</xdr:row>
                    <xdr:rowOff>161925</xdr:rowOff>
                  </from>
                  <to>
                    <xdr:col>2</xdr:col>
                    <xdr:colOff>542925</xdr:colOff>
                    <xdr:row>30</xdr:row>
                    <xdr:rowOff>200025</xdr:rowOff>
                  </to>
                </anchor>
              </controlPr>
            </control>
          </mc:Choice>
        </mc:AlternateContent>
        <mc:AlternateContent xmlns:mc="http://schemas.openxmlformats.org/markup-compatibility/2006">
          <mc:Choice Requires="x14">
            <control shapeId="24825" r:id="rId252" name="Drop Down 249">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24826" r:id="rId253" name="Drop Down 250">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24827" r:id="rId254" name="Drop Down 251">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24828" r:id="rId255" name="Drop Down 252">
              <controlPr defaultSize="0" autoFill="0" autoLine="0" autoPict="0">
                <anchor moveWithCells="1" sizeWithCells="1">
                  <from>
                    <xdr:col>1</xdr:col>
                    <xdr:colOff>771525</xdr:colOff>
                    <xdr:row>26</xdr:row>
                    <xdr:rowOff>152400</xdr:rowOff>
                  </from>
                  <to>
                    <xdr:col>2</xdr:col>
                    <xdr:colOff>542925</xdr:colOff>
                    <xdr:row>27</xdr:row>
                    <xdr:rowOff>180975</xdr:rowOff>
                  </to>
                </anchor>
              </controlPr>
            </control>
          </mc:Choice>
        </mc:AlternateContent>
        <mc:AlternateContent xmlns:mc="http://schemas.openxmlformats.org/markup-compatibility/2006">
          <mc:Choice Requires="x14">
            <control shapeId="24829" r:id="rId256" name="Drop Down 253">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24830" r:id="rId257" name="Drop Down 254">
              <controlPr defaultSize="0" autoFill="0" autoLine="0" autoPict="0">
                <anchor moveWithCells="1" sizeWithCells="1">
                  <from>
                    <xdr:col>1</xdr:col>
                    <xdr:colOff>771525</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24831" r:id="rId258" name="Drop Down 255">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24832" r:id="rId259" name="Drop Down 256">
              <controlPr defaultSize="0" autoFill="0" autoLine="0" autoPict="0">
                <anchor moveWithCells="1" sizeWithCells="1">
                  <from>
                    <xdr:col>1</xdr:col>
                    <xdr:colOff>771525</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24833" r:id="rId260" name="Drop Down 257">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24834" r:id="rId261" name="Drop Down 258">
              <controlPr defaultSize="0" autoFill="0" autoLine="0" autoPict="0">
                <anchor moveWithCells="1" sizeWithCells="1">
                  <from>
                    <xdr:col>1</xdr:col>
                    <xdr:colOff>771525</xdr:colOff>
                    <xdr:row>23</xdr:row>
                    <xdr:rowOff>152400</xdr:rowOff>
                  </from>
                  <to>
                    <xdr:col>2</xdr:col>
                    <xdr:colOff>542925</xdr:colOff>
                    <xdr:row>24</xdr:row>
                    <xdr:rowOff>190500</xdr:rowOff>
                  </to>
                </anchor>
              </controlPr>
            </control>
          </mc:Choice>
        </mc:AlternateContent>
        <mc:AlternateContent xmlns:mc="http://schemas.openxmlformats.org/markup-compatibility/2006">
          <mc:Choice Requires="x14">
            <control shapeId="24835" r:id="rId262" name="Drop Down 259">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24836" r:id="rId263" name="Drop Down 260">
              <controlPr defaultSize="0" autoFill="0" autoLine="0" autoPict="0">
                <anchor moveWithCells="1" sizeWithCells="1">
                  <from>
                    <xdr:col>1</xdr:col>
                    <xdr:colOff>771525</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24837" r:id="rId264" name="Drop Down 261">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24838" r:id="rId265" name="Drop Down 262">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24839" r:id="rId266" name="Drop Down 263">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24840" r:id="rId267" name="Drop Down 264">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24841" r:id="rId268" name="Drop Down 265">
              <controlPr defaultSize="0" autoFill="0" autoLine="0" autoPict="0">
                <anchor moveWithCells="1" sizeWithCells="1">
                  <from>
                    <xdr:col>1</xdr:col>
                    <xdr:colOff>1143000</xdr:colOff>
                    <xdr:row>19</xdr:row>
                    <xdr:rowOff>0</xdr:rowOff>
                  </from>
                  <to>
                    <xdr:col>2</xdr:col>
                    <xdr:colOff>533400</xdr:colOff>
                    <xdr:row>20</xdr:row>
                    <xdr:rowOff>19050</xdr:rowOff>
                  </to>
                </anchor>
              </controlPr>
            </control>
          </mc:Choice>
        </mc:AlternateContent>
        <mc:AlternateContent xmlns:mc="http://schemas.openxmlformats.org/markup-compatibility/2006">
          <mc:Choice Requires="x14">
            <control shapeId="24842" r:id="rId269" name="Drop Down 266">
              <controlPr defaultSize="0" autoFill="0" autoLine="0" autoPict="0">
                <anchor moveWithCells="1" sizeWithCells="1">
                  <from>
                    <xdr:col>1</xdr:col>
                    <xdr:colOff>1143000</xdr:colOff>
                    <xdr:row>13</xdr:row>
                    <xdr:rowOff>19050</xdr:rowOff>
                  </from>
                  <to>
                    <xdr:col>2</xdr:col>
                    <xdr:colOff>533400</xdr:colOff>
                    <xdr:row>14</xdr:row>
                    <xdr:rowOff>28575</xdr:rowOff>
                  </to>
                </anchor>
              </controlPr>
            </control>
          </mc:Choice>
        </mc:AlternateContent>
        <mc:AlternateContent xmlns:mc="http://schemas.openxmlformats.org/markup-compatibility/2006">
          <mc:Choice Requires="x14">
            <control shapeId="24843" r:id="rId270" name="Drop Down 267">
              <controlPr defaultSize="0" autoFill="0" autoLine="0" autoPict="0">
                <anchor moveWithCells="1" sizeWithCells="1">
                  <from>
                    <xdr:col>1</xdr:col>
                    <xdr:colOff>1143000</xdr:colOff>
                    <xdr:row>16</xdr:row>
                    <xdr:rowOff>28575</xdr:rowOff>
                  </from>
                  <to>
                    <xdr:col>2</xdr:col>
                    <xdr:colOff>533400</xdr:colOff>
                    <xdr:row>17</xdr:row>
                    <xdr:rowOff>38100</xdr:rowOff>
                  </to>
                </anchor>
              </controlPr>
            </control>
          </mc:Choice>
        </mc:AlternateContent>
        <mc:AlternateContent xmlns:mc="http://schemas.openxmlformats.org/markup-compatibility/2006">
          <mc:Choice Requires="x14">
            <control shapeId="24844" r:id="rId271" name="Drop Down 268">
              <controlPr defaultSize="0" autoFill="0" autoLine="0" autoPict="0">
                <anchor moveWithCells="1" sizeWithCells="1">
                  <from>
                    <xdr:col>1</xdr:col>
                    <xdr:colOff>1133475</xdr:colOff>
                    <xdr:row>22</xdr:row>
                    <xdr:rowOff>9525</xdr:rowOff>
                  </from>
                  <to>
                    <xdr:col>2</xdr:col>
                    <xdr:colOff>523875</xdr:colOff>
                    <xdr:row>23</xdr:row>
                    <xdr:rowOff>9525</xdr:rowOff>
                  </to>
                </anchor>
              </controlPr>
            </control>
          </mc:Choice>
        </mc:AlternateContent>
        <mc:AlternateContent xmlns:mc="http://schemas.openxmlformats.org/markup-compatibility/2006">
          <mc:Choice Requires="x14">
            <control shapeId="24845" r:id="rId272" name="Drop Down 269">
              <controlPr defaultSize="0" autoFill="0" autoLine="0" autoPict="0">
                <anchor moveWithCells="1" sizeWithCells="1">
                  <from>
                    <xdr:col>1</xdr:col>
                    <xdr:colOff>1152525</xdr:colOff>
                    <xdr:row>25</xdr:row>
                    <xdr:rowOff>0</xdr:rowOff>
                  </from>
                  <to>
                    <xdr:col>2</xdr:col>
                    <xdr:colOff>542925</xdr:colOff>
                    <xdr:row>26</xdr:row>
                    <xdr:rowOff>9525</xdr:rowOff>
                  </to>
                </anchor>
              </controlPr>
            </control>
          </mc:Choice>
        </mc:AlternateContent>
        <mc:AlternateContent xmlns:mc="http://schemas.openxmlformats.org/markup-compatibility/2006">
          <mc:Choice Requires="x14">
            <control shapeId="24846" r:id="rId273" name="Drop Down 270">
              <controlPr defaultSize="0" autoFill="0" autoLine="0" autoPict="0">
                <anchor moveWithCells="1" sizeWithCells="1">
                  <from>
                    <xdr:col>1</xdr:col>
                    <xdr:colOff>1143000</xdr:colOff>
                    <xdr:row>28</xdr:row>
                    <xdr:rowOff>0</xdr:rowOff>
                  </from>
                  <to>
                    <xdr:col>2</xdr:col>
                    <xdr:colOff>533400</xdr:colOff>
                    <xdr:row>29</xdr:row>
                    <xdr:rowOff>9525</xdr:rowOff>
                  </to>
                </anchor>
              </controlPr>
            </control>
          </mc:Choice>
        </mc:AlternateContent>
        <mc:AlternateContent xmlns:mc="http://schemas.openxmlformats.org/markup-compatibility/2006">
          <mc:Choice Requires="x14">
            <control shapeId="24847" r:id="rId274" name="Drop Down 271">
              <controlPr defaultSize="0" autoFill="0" autoLine="0" autoPict="0">
                <anchor moveWithCells="1" sizeWithCells="1">
                  <from>
                    <xdr:col>1</xdr:col>
                    <xdr:colOff>1143000</xdr:colOff>
                    <xdr:row>31</xdr:row>
                    <xdr:rowOff>0</xdr:rowOff>
                  </from>
                  <to>
                    <xdr:col>2</xdr:col>
                    <xdr:colOff>533400</xdr:colOff>
                    <xdr:row>32</xdr:row>
                    <xdr:rowOff>9525</xdr:rowOff>
                  </to>
                </anchor>
              </controlPr>
            </control>
          </mc:Choice>
        </mc:AlternateContent>
        <mc:AlternateContent xmlns:mc="http://schemas.openxmlformats.org/markup-compatibility/2006">
          <mc:Choice Requires="x14">
            <control shapeId="24848" r:id="rId275" name="Drop Down 272">
              <controlPr defaultSize="0" autoFill="0" autoLine="0" autoPict="0">
                <anchor moveWithCells="1" sizeWithCells="1">
                  <from>
                    <xdr:col>1</xdr:col>
                    <xdr:colOff>1133475</xdr:colOff>
                    <xdr:row>34</xdr:row>
                    <xdr:rowOff>9525</xdr:rowOff>
                  </from>
                  <to>
                    <xdr:col>2</xdr:col>
                    <xdr:colOff>523875</xdr:colOff>
                    <xdr:row>35</xdr:row>
                    <xdr:rowOff>9525</xdr:rowOff>
                  </to>
                </anchor>
              </controlPr>
            </control>
          </mc:Choice>
        </mc:AlternateContent>
        <mc:AlternateContent xmlns:mc="http://schemas.openxmlformats.org/markup-compatibility/2006">
          <mc:Choice Requires="x14">
            <control shapeId="24849" r:id="rId276" name="Drop Down 273">
              <controlPr defaultSize="0" autoFill="0" autoLine="0" autoPict="0">
                <anchor moveWithCells="1" sizeWithCells="1">
                  <from>
                    <xdr:col>1</xdr:col>
                    <xdr:colOff>1133475</xdr:colOff>
                    <xdr:row>37</xdr:row>
                    <xdr:rowOff>19050</xdr:rowOff>
                  </from>
                  <to>
                    <xdr:col>2</xdr:col>
                    <xdr:colOff>523875</xdr:colOff>
                    <xdr:row>38</xdr:row>
                    <xdr:rowOff>28575</xdr:rowOff>
                  </to>
                </anchor>
              </controlPr>
            </control>
          </mc:Choice>
        </mc:AlternateContent>
        <mc:AlternateContent xmlns:mc="http://schemas.openxmlformats.org/markup-compatibility/2006">
          <mc:Choice Requires="x14">
            <control shapeId="24850" r:id="rId277" name="Drop Down 274">
              <controlPr defaultSize="0" autoFill="0" autoLine="0" autoPict="0">
                <anchor moveWithCells="1" sizeWithCells="1">
                  <from>
                    <xdr:col>1</xdr:col>
                    <xdr:colOff>1143000</xdr:colOff>
                    <xdr:row>40</xdr:row>
                    <xdr:rowOff>28575</xdr:rowOff>
                  </from>
                  <to>
                    <xdr:col>2</xdr:col>
                    <xdr:colOff>533400</xdr:colOff>
                    <xdr:row>41</xdr:row>
                    <xdr:rowOff>38100</xdr:rowOff>
                  </to>
                </anchor>
              </controlPr>
            </control>
          </mc:Choice>
        </mc:AlternateContent>
        <mc:AlternateContent xmlns:mc="http://schemas.openxmlformats.org/markup-compatibility/2006">
          <mc:Choice Requires="x14">
            <control shapeId="24851" r:id="rId278" name="Drop Down 275">
              <controlPr defaultSize="0" autoFill="0" autoLine="0" autoPict="0">
                <anchor moveWithCells="1" sizeWithCells="1">
                  <from>
                    <xdr:col>1</xdr:col>
                    <xdr:colOff>1143000</xdr:colOff>
                    <xdr:row>42</xdr:row>
                    <xdr:rowOff>219075</xdr:rowOff>
                  </from>
                  <to>
                    <xdr:col>2</xdr:col>
                    <xdr:colOff>533400</xdr:colOff>
                    <xdr:row>44</xdr:row>
                    <xdr:rowOff>0</xdr:rowOff>
                  </to>
                </anchor>
              </controlPr>
            </control>
          </mc:Choice>
        </mc:AlternateContent>
        <mc:AlternateContent xmlns:mc="http://schemas.openxmlformats.org/markup-compatibility/2006">
          <mc:Choice Requires="x14">
            <control shapeId="24852" r:id="rId279" name="Drop Down 276">
              <controlPr defaultSize="0" autoFill="0" autoLine="0" autoPict="0">
                <anchor moveWithCells="1" sizeWithCells="1">
                  <from>
                    <xdr:col>1</xdr:col>
                    <xdr:colOff>1143000</xdr:colOff>
                    <xdr:row>46</xdr:row>
                    <xdr:rowOff>19050</xdr:rowOff>
                  </from>
                  <to>
                    <xdr:col>2</xdr:col>
                    <xdr:colOff>533400</xdr:colOff>
                    <xdr:row>47</xdr:row>
                    <xdr:rowOff>19050</xdr:rowOff>
                  </to>
                </anchor>
              </controlPr>
            </control>
          </mc:Choice>
        </mc:AlternateContent>
        <mc:AlternateContent xmlns:mc="http://schemas.openxmlformats.org/markup-compatibility/2006">
          <mc:Choice Requires="x14">
            <control shapeId="24853" r:id="rId280" name="Drop Down 277">
              <controlPr defaultSize="0" autoFill="0" autoLine="0" autoPict="0">
                <anchor moveWithCells="1" sizeWithCells="1">
                  <from>
                    <xdr:col>1</xdr:col>
                    <xdr:colOff>1114425</xdr:colOff>
                    <xdr:row>49</xdr:row>
                    <xdr:rowOff>9525</xdr:rowOff>
                  </from>
                  <to>
                    <xdr:col>2</xdr:col>
                    <xdr:colOff>504825</xdr:colOff>
                    <xdr:row>50</xdr:row>
                    <xdr:rowOff>19050</xdr:rowOff>
                  </to>
                </anchor>
              </controlPr>
            </control>
          </mc:Choice>
        </mc:AlternateContent>
        <mc:AlternateContent xmlns:mc="http://schemas.openxmlformats.org/markup-compatibility/2006">
          <mc:Choice Requires="x14">
            <control shapeId="24854" r:id="rId281" name="Drop Down 278">
              <controlPr defaultSize="0" autoFill="0" autoLine="0" autoPict="0">
                <anchor moveWithCells="1" sizeWithCells="1">
                  <from>
                    <xdr:col>1</xdr:col>
                    <xdr:colOff>1162050</xdr:colOff>
                    <xdr:row>52</xdr:row>
                    <xdr:rowOff>9525</xdr:rowOff>
                  </from>
                  <to>
                    <xdr:col>3</xdr:col>
                    <xdr:colOff>9525</xdr:colOff>
                    <xdr:row>53</xdr:row>
                    <xdr:rowOff>19050</xdr:rowOff>
                  </to>
                </anchor>
              </controlPr>
            </control>
          </mc:Choice>
        </mc:AlternateContent>
        <mc:AlternateContent xmlns:mc="http://schemas.openxmlformats.org/markup-compatibility/2006">
          <mc:Choice Requires="x14">
            <control shapeId="24855" r:id="rId282" name="Drop Down 279">
              <controlPr defaultSize="0" autoFill="0" autoLine="0" autoPict="0">
                <anchor moveWithCells="1" sizeWithCells="1">
                  <from>
                    <xdr:col>1</xdr:col>
                    <xdr:colOff>1133475</xdr:colOff>
                    <xdr:row>55</xdr:row>
                    <xdr:rowOff>28575</xdr:rowOff>
                  </from>
                  <to>
                    <xdr:col>2</xdr:col>
                    <xdr:colOff>523875</xdr:colOff>
                    <xdr:row>56</xdr:row>
                    <xdr:rowOff>38100</xdr:rowOff>
                  </to>
                </anchor>
              </controlPr>
            </control>
          </mc:Choice>
        </mc:AlternateContent>
        <mc:AlternateContent xmlns:mc="http://schemas.openxmlformats.org/markup-compatibility/2006">
          <mc:Choice Requires="x14">
            <control shapeId="24856" r:id="rId283" name="Drop Down 280">
              <controlPr defaultSize="0" autoFill="0" autoLine="0" autoPict="0">
                <anchor moveWithCells="1" sizeWithCells="1">
                  <from>
                    <xdr:col>1</xdr:col>
                    <xdr:colOff>1162050</xdr:colOff>
                    <xdr:row>58</xdr:row>
                    <xdr:rowOff>19050</xdr:rowOff>
                  </from>
                  <to>
                    <xdr:col>2</xdr:col>
                    <xdr:colOff>533400</xdr:colOff>
                    <xdr:row>59</xdr:row>
                    <xdr:rowOff>19050</xdr:rowOff>
                  </to>
                </anchor>
              </controlPr>
            </control>
          </mc:Choice>
        </mc:AlternateContent>
        <mc:AlternateContent xmlns:mc="http://schemas.openxmlformats.org/markup-compatibility/2006">
          <mc:Choice Requires="x14">
            <control shapeId="24857" r:id="rId284" name="Drop Down 281">
              <controlPr defaultSize="0" autoFill="0" autoLine="0" autoPict="0">
                <anchor moveWithCells="1" sizeWithCells="1">
                  <from>
                    <xdr:col>1</xdr:col>
                    <xdr:colOff>1143000</xdr:colOff>
                    <xdr:row>61</xdr:row>
                    <xdr:rowOff>28575</xdr:rowOff>
                  </from>
                  <to>
                    <xdr:col>2</xdr:col>
                    <xdr:colOff>533400</xdr:colOff>
                    <xdr:row>62</xdr:row>
                    <xdr:rowOff>38100</xdr:rowOff>
                  </to>
                </anchor>
              </controlPr>
            </control>
          </mc:Choice>
        </mc:AlternateContent>
        <mc:AlternateContent xmlns:mc="http://schemas.openxmlformats.org/markup-compatibility/2006">
          <mc:Choice Requires="x14">
            <control shapeId="24858" r:id="rId285" name="Drop Down 282">
              <controlPr defaultSize="0" autoFill="0" autoLine="0" autoPict="0">
                <anchor moveWithCells="1" sizeWithCells="1">
                  <from>
                    <xdr:col>1</xdr:col>
                    <xdr:colOff>1123950</xdr:colOff>
                    <xdr:row>64</xdr:row>
                    <xdr:rowOff>19050</xdr:rowOff>
                  </from>
                  <to>
                    <xdr:col>2</xdr:col>
                    <xdr:colOff>514350</xdr:colOff>
                    <xdr:row>65</xdr:row>
                    <xdr:rowOff>28575</xdr:rowOff>
                  </to>
                </anchor>
              </controlPr>
            </control>
          </mc:Choice>
        </mc:AlternateContent>
        <mc:AlternateContent xmlns:mc="http://schemas.openxmlformats.org/markup-compatibility/2006">
          <mc:Choice Requires="x14">
            <control shapeId="24859" r:id="rId286" name="Drop Down 283">
              <controlPr defaultSize="0" autoFill="0" autoLine="0" autoPict="0">
                <anchor moveWithCells="1" sizeWithCells="1">
                  <from>
                    <xdr:col>1</xdr:col>
                    <xdr:colOff>1152525</xdr:colOff>
                    <xdr:row>67</xdr:row>
                    <xdr:rowOff>0</xdr:rowOff>
                  </from>
                  <to>
                    <xdr:col>2</xdr:col>
                    <xdr:colOff>533400</xdr:colOff>
                    <xdr:row>68</xdr:row>
                    <xdr:rowOff>9525</xdr:rowOff>
                  </to>
                </anchor>
              </controlPr>
            </control>
          </mc:Choice>
        </mc:AlternateContent>
        <mc:AlternateContent xmlns:mc="http://schemas.openxmlformats.org/markup-compatibility/2006">
          <mc:Choice Requires="x14">
            <control shapeId="24860" r:id="rId287" name="Drop Down 284">
              <controlPr defaultSize="0" autoFill="0" autoLine="0" autoPict="0">
                <anchor moveWithCells="1" sizeWithCells="1">
                  <from>
                    <xdr:col>1</xdr:col>
                    <xdr:colOff>1143000</xdr:colOff>
                    <xdr:row>69</xdr:row>
                    <xdr:rowOff>209550</xdr:rowOff>
                  </from>
                  <to>
                    <xdr:col>2</xdr:col>
                    <xdr:colOff>533400</xdr:colOff>
                    <xdr:row>70</xdr:row>
                    <xdr:rowOff>209550</xdr:rowOff>
                  </to>
                </anchor>
              </controlPr>
            </control>
          </mc:Choice>
        </mc:AlternateContent>
        <mc:AlternateContent xmlns:mc="http://schemas.openxmlformats.org/markup-compatibility/2006">
          <mc:Choice Requires="x14">
            <control shapeId="24861" r:id="rId288" name="Drop Down 285">
              <controlPr defaultSize="0" autoFill="0" autoLine="0" autoPict="0">
                <anchor moveWithCells="1" sizeWithCells="1">
                  <from>
                    <xdr:col>1</xdr:col>
                    <xdr:colOff>1143000</xdr:colOff>
                    <xdr:row>73</xdr:row>
                    <xdr:rowOff>9525</xdr:rowOff>
                  </from>
                  <to>
                    <xdr:col>2</xdr:col>
                    <xdr:colOff>533400</xdr:colOff>
                    <xdr:row>74</xdr:row>
                    <xdr:rowOff>19050</xdr:rowOff>
                  </to>
                </anchor>
              </controlPr>
            </control>
          </mc:Choice>
        </mc:AlternateContent>
        <mc:AlternateContent xmlns:mc="http://schemas.openxmlformats.org/markup-compatibility/2006">
          <mc:Choice Requires="x14">
            <control shapeId="24862" r:id="rId289" name="Drop Down 286">
              <controlPr defaultSize="0" autoFill="0" autoLine="0" autoPict="0">
                <anchor moveWithCells="1" sizeWithCells="1">
                  <from>
                    <xdr:col>1</xdr:col>
                    <xdr:colOff>1133475</xdr:colOff>
                    <xdr:row>76</xdr:row>
                    <xdr:rowOff>9525</xdr:rowOff>
                  </from>
                  <to>
                    <xdr:col>2</xdr:col>
                    <xdr:colOff>523875</xdr:colOff>
                    <xdr:row>77</xdr:row>
                    <xdr:rowOff>19050</xdr:rowOff>
                  </to>
                </anchor>
              </controlPr>
            </control>
          </mc:Choice>
        </mc:AlternateContent>
        <mc:AlternateContent xmlns:mc="http://schemas.openxmlformats.org/markup-compatibility/2006">
          <mc:Choice Requires="x14">
            <control shapeId="24863" r:id="rId290" name="Drop Down 287">
              <controlPr defaultSize="0" autoFill="0" autoLine="0" autoPict="0">
                <anchor moveWithCells="1" sizeWithCells="1">
                  <from>
                    <xdr:col>1</xdr:col>
                    <xdr:colOff>1152525</xdr:colOff>
                    <xdr:row>79</xdr:row>
                    <xdr:rowOff>9525</xdr:rowOff>
                  </from>
                  <to>
                    <xdr:col>2</xdr:col>
                    <xdr:colOff>542925</xdr:colOff>
                    <xdr:row>80</xdr:row>
                    <xdr:rowOff>19050</xdr:rowOff>
                  </to>
                </anchor>
              </controlPr>
            </control>
          </mc:Choice>
        </mc:AlternateContent>
        <mc:AlternateContent xmlns:mc="http://schemas.openxmlformats.org/markup-compatibility/2006">
          <mc:Choice Requires="x14">
            <control shapeId="24864" r:id="rId291" name="Drop Down 288">
              <controlPr defaultSize="0" autoFill="0" autoLine="0" autoPict="0">
                <anchor moveWithCells="1" sizeWithCells="1">
                  <from>
                    <xdr:col>1</xdr:col>
                    <xdr:colOff>1143000</xdr:colOff>
                    <xdr:row>82</xdr:row>
                    <xdr:rowOff>19050</xdr:rowOff>
                  </from>
                  <to>
                    <xdr:col>2</xdr:col>
                    <xdr:colOff>533400</xdr:colOff>
                    <xdr:row>83</xdr:row>
                    <xdr:rowOff>19050</xdr:rowOff>
                  </to>
                </anchor>
              </controlPr>
            </control>
          </mc:Choice>
        </mc:AlternateContent>
        <mc:AlternateContent xmlns:mc="http://schemas.openxmlformats.org/markup-compatibility/2006">
          <mc:Choice Requires="x14">
            <control shapeId="24865" r:id="rId292" name="Drop Down 289">
              <controlPr defaultSize="0" autoFill="0" autoLine="0" autoPict="0">
                <anchor moveWithCells="1" sizeWithCells="1">
                  <from>
                    <xdr:col>1</xdr:col>
                    <xdr:colOff>1143000</xdr:colOff>
                    <xdr:row>85</xdr:row>
                    <xdr:rowOff>0</xdr:rowOff>
                  </from>
                  <to>
                    <xdr:col>2</xdr:col>
                    <xdr:colOff>533400</xdr:colOff>
                    <xdr:row>86</xdr:row>
                    <xdr:rowOff>9525</xdr:rowOff>
                  </to>
                </anchor>
              </controlPr>
            </control>
          </mc:Choice>
        </mc:AlternateContent>
        <mc:AlternateContent xmlns:mc="http://schemas.openxmlformats.org/markup-compatibility/2006">
          <mc:Choice Requires="x14">
            <control shapeId="24866" r:id="rId293" name="Drop Down 290">
              <controlPr defaultSize="0" autoFill="0" autoLine="0" autoPict="0">
                <anchor moveWithCells="1" sizeWithCells="1">
                  <from>
                    <xdr:col>1</xdr:col>
                    <xdr:colOff>1152525</xdr:colOff>
                    <xdr:row>88</xdr:row>
                    <xdr:rowOff>28575</xdr:rowOff>
                  </from>
                  <to>
                    <xdr:col>2</xdr:col>
                    <xdr:colOff>542925</xdr:colOff>
                    <xdr:row>89</xdr:row>
                    <xdr:rowOff>38100</xdr:rowOff>
                  </to>
                </anchor>
              </controlPr>
            </control>
          </mc:Choice>
        </mc:AlternateContent>
        <mc:AlternateContent xmlns:mc="http://schemas.openxmlformats.org/markup-compatibility/2006">
          <mc:Choice Requires="x14">
            <control shapeId="24867" r:id="rId294" name="Drop Down 291">
              <controlPr defaultSize="0" autoFill="0" autoLine="0" autoPict="0">
                <anchor moveWithCells="1" sizeWithCells="1">
                  <from>
                    <xdr:col>1</xdr:col>
                    <xdr:colOff>1143000</xdr:colOff>
                    <xdr:row>91</xdr:row>
                    <xdr:rowOff>9525</xdr:rowOff>
                  </from>
                  <to>
                    <xdr:col>2</xdr:col>
                    <xdr:colOff>533400</xdr:colOff>
                    <xdr:row>92</xdr:row>
                    <xdr:rowOff>9525</xdr:rowOff>
                  </to>
                </anchor>
              </controlPr>
            </control>
          </mc:Choice>
        </mc:AlternateContent>
        <mc:AlternateContent xmlns:mc="http://schemas.openxmlformats.org/markup-compatibility/2006">
          <mc:Choice Requires="x14">
            <control shapeId="24868" r:id="rId295" name="Drop Down 292">
              <controlPr defaultSize="0" autoFill="0" autoLine="0" autoPict="0">
                <anchor moveWithCells="1" sizeWithCells="1">
                  <from>
                    <xdr:col>1</xdr:col>
                    <xdr:colOff>1152525</xdr:colOff>
                    <xdr:row>94</xdr:row>
                    <xdr:rowOff>9525</xdr:rowOff>
                  </from>
                  <to>
                    <xdr:col>2</xdr:col>
                    <xdr:colOff>542925</xdr:colOff>
                    <xdr:row>95</xdr:row>
                    <xdr:rowOff>9525</xdr:rowOff>
                  </to>
                </anchor>
              </controlPr>
            </control>
          </mc:Choice>
        </mc:AlternateContent>
        <mc:AlternateContent xmlns:mc="http://schemas.openxmlformats.org/markup-compatibility/2006">
          <mc:Choice Requires="x14">
            <control shapeId="24869" r:id="rId296" name="Drop Down 293">
              <controlPr defaultSize="0" autoFill="0" autoLine="0" autoPict="0">
                <anchor moveWithCells="1" sizeWithCells="1">
                  <from>
                    <xdr:col>1</xdr:col>
                    <xdr:colOff>1171575</xdr:colOff>
                    <xdr:row>97</xdr:row>
                    <xdr:rowOff>9525</xdr:rowOff>
                  </from>
                  <to>
                    <xdr:col>3</xdr:col>
                    <xdr:colOff>9525</xdr:colOff>
                    <xdr:row>98</xdr:row>
                    <xdr:rowOff>19050</xdr:rowOff>
                  </to>
                </anchor>
              </controlPr>
            </control>
          </mc:Choice>
        </mc:AlternateContent>
        <mc:AlternateContent xmlns:mc="http://schemas.openxmlformats.org/markup-compatibility/2006">
          <mc:Choice Requires="x14">
            <control shapeId="24870" r:id="rId297" name="Drop Down 294">
              <controlPr defaultSize="0" autoFill="0" autoLine="0" autoPict="0">
                <anchor moveWithCells="1" sizeWithCells="1">
                  <from>
                    <xdr:col>1</xdr:col>
                    <xdr:colOff>1171575</xdr:colOff>
                    <xdr:row>100</xdr:row>
                    <xdr:rowOff>9525</xdr:rowOff>
                  </from>
                  <to>
                    <xdr:col>3</xdr:col>
                    <xdr:colOff>9525</xdr:colOff>
                    <xdr:row>101</xdr:row>
                    <xdr:rowOff>19050</xdr:rowOff>
                  </to>
                </anchor>
              </controlPr>
            </control>
          </mc:Choice>
        </mc:AlternateContent>
        <mc:AlternateContent xmlns:mc="http://schemas.openxmlformats.org/markup-compatibility/2006">
          <mc:Choice Requires="x14">
            <control shapeId="24871" r:id="rId298" name="Drop Down 295">
              <controlPr defaultSize="0" autoFill="0" autoLine="0" autoPict="0">
                <anchor moveWithCells="1" sizeWithCells="1">
                  <from>
                    <xdr:col>1</xdr:col>
                    <xdr:colOff>1152525</xdr:colOff>
                    <xdr:row>102</xdr:row>
                    <xdr:rowOff>219075</xdr:rowOff>
                  </from>
                  <to>
                    <xdr:col>2</xdr:col>
                    <xdr:colOff>542925</xdr:colOff>
                    <xdr:row>104</xdr:row>
                    <xdr:rowOff>0</xdr:rowOff>
                  </to>
                </anchor>
              </controlPr>
            </control>
          </mc:Choice>
        </mc:AlternateContent>
        <mc:AlternateContent xmlns:mc="http://schemas.openxmlformats.org/markup-compatibility/2006">
          <mc:Choice Requires="x14">
            <control shapeId="24872" r:id="rId299" name="Drop Down 296">
              <controlPr defaultSize="0" autoFill="0" autoLine="0" autoPict="0">
                <anchor moveWithCells="1" sizeWithCells="1">
                  <from>
                    <xdr:col>1</xdr:col>
                    <xdr:colOff>1162050</xdr:colOff>
                    <xdr:row>106</xdr:row>
                    <xdr:rowOff>28575</xdr:rowOff>
                  </from>
                  <to>
                    <xdr:col>2</xdr:col>
                    <xdr:colOff>542925</xdr:colOff>
                    <xdr:row>107</xdr:row>
                    <xdr:rowOff>28575</xdr:rowOff>
                  </to>
                </anchor>
              </controlPr>
            </control>
          </mc:Choice>
        </mc:AlternateContent>
        <mc:AlternateContent xmlns:mc="http://schemas.openxmlformats.org/markup-compatibility/2006">
          <mc:Choice Requires="x14">
            <control shapeId="24873" r:id="rId300" name="Drop Down 297">
              <controlPr defaultSize="0" autoFill="0" autoLine="0" autoPict="0">
                <anchor moveWithCells="1" sizeWithCells="1">
                  <from>
                    <xdr:col>1</xdr:col>
                    <xdr:colOff>1152525</xdr:colOff>
                    <xdr:row>109</xdr:row>
                    <xdr:rowOff>28575</xdr:rowOff>
                  </from>
                  <to>
                    <xdr:col>2</xdr:col>
                    <xdr:colOff>542925</xdr:colOff>
                    <xdr:row>110</xdr:row>
                    <xdr:rowOff>38100</xdr:rowOff>
                  </to>
                </anchor>
              </controlPr>
            </control>
          </mc:Choice>
        </mc:AlternateContent>
        <mc:AlternateContent xmlns:mc="http://schemas.openxmlformats.org/markup-compatibility/2006">
          <mc:Choice Requires="x14">
            <control shapeId="24874" r:id="rId301" name="Drop Down 298">
              <controlPr defaultSize="0" autoFill="0" autoLine="0" autoPict="0">
                <anchor moveWithCells="1" sizeWithCells="1">
                  <from>
                    <xdr:col>1</xdr:col>
                    <xdr:colOff>1143000</xdr:colOff>
                    <xdr:row>112</xdr:row>
                    <xdr:rowOff>19050</xdr:rowOff>
                  </from>
                  <to>
                    <xdr:col>2</xdr:col>
                    <xdr:colOff>533400</xdr:colOff>
                    <xdr:row>113</xdr:row>
                    <xdr:rowOff>28575</xdr:rowOff>
                  </to>
                </anchor>
              </controlPr>
            </control>
          </mc:Choice>
        </mc:AlternateContent>
        <mc:AlternateContent xmlns:mc="http://schemas.openxmlformats.org/markup-compatibility/2006">
          <mc:Choice Requires="x14">
            <control shapeId="24875" r:id="rId302" name="Drop Down 299">
              <controlPr defaultSize="0" autoFill="0" autoLine="0" autoPict="0">
                <anchor moveWithCells="1" sizeWithCells="1">
                  <from>
                    <xdr:col>1</xdr:col>
                    <xdr:colOff>1190625</xdr:colOff>
                    <xdr:row>114</xdr:row>
                    <xdr:rowOff>219075</xdr:rowOff>
                  </from>
                  <to>
                    <xdr:col>3</xdr:col>
                    <xdr:colOff>38100</xdr:colOff>
                    <xdr:row>116</xdr:row>
                    <xdr:rowOff>0</xdr:rowOff>
                  </to>
                </anchor>
              </controlPr>
            </control>
          </mc:Choice>
        </mc:AlternateContent>
        <mc:AlternateContent xmlns:mc="http://schemas.openxmlformats.org/markup-compatibility/2006">
          <mc:Choice Requires="x14">
            <control shapeId="24876" r:id="rId303" name="Drop Down 300">
              <controlPr defaultSize="0" autoFill="0" autoLine="0" autoPict="0">
                <anchor moveWithCells="1" sizeWithCells="1">
                  <from>
                    <xdr:col>1</xdr:col>
                    <xdr:colOff>1143000</xdr:colOff>
                    <xdr:row>118</xdr:row>
                    <xdr:rowOff>0</xdr:rowOff>
                  </from>
                  <to>
                    <xdr:col>2</xdr:col>
                    <xdr:colOff>533400</xdr:colOff>
                    <xdr:row>119</xdr:row>
                    <xdr:rowOff>9525</xdr:rowOff>
                  </to>
                </anchor>
              </controlPr>
            </control>
          </mc:Choice>
        </mc:AlternateContent>
        <mc:AlternateContent xmlns:mc="http://schemas.openxmlformats.org/markup-compatibility/2006">
          <mc:Choice Requires="x14">
            <control shapeId="24877" r:id="rId304" name="Drop Down 301">
              <controlPr defaultSize="0" autoFill="0" autoLine="0" autoPict="0">
                <anchor moveWithCells="1" sizeWithCells="1">
                  <from>
                    <xdr:col>1</xdr:col>
                    <xdr:colOff>1171575</xdr:colOff>
                    <xdr:row>121</xdr:row>
                    <xdr:rowOff>0</xdr:rowOff>
                  </from>
                  <to>
                    <xdr:col>3</xdr:col>
                    <xdr:colOff>9525</xdr:colOff>
                    <xdr:row>122</xdr:row>
                    <xdr:rowOff>9525</xdr:rowOff>
                  </to>
                </anchor>
              </controlPr>
            </control>
          </mc:Choice>
        </mc:AlternateContent>
        <mc:AlternateContent xmlns:mc="http://schemas.openxmlformats.org/markup-compatibility/2006">
          <mc:Choice Requires="x14">
            <control shapeId="24878" r:id="rId305" name="Drop Down 302">
              <controlPr defaultSize="0" autoFill="0" autoLine="0" autoPict="0">
                <anchor moveWithCells="1" sizeWithCells="1">
                  <from>
                    <xdr:col>1</xdr:col>
                    <xdr:colOff>1152525</xdr:colOff>
                    <xdr:row>123</xdr:row>
                    <xdr:rowOff>219075</xdr:rowOff>
                  </from>
                  <to>
                    <xdr:col>2</xdr:col>
                    <xdr:colOff>542925</xdr:colOff>
                    <xdr:row>125</xdr:row>
                    <xdr:rowOff>0</xdr:rowOff>
                  </to>
                </anchor>
              </controlPr>
            </control>
          </mc:Choice>
        </mc:AlternateContent>
        <mc:AlternateContent xmlns:mc="http://schemas.openxmlformats.org/markup-compatibility/2006">
          <mc:Choice Requires="x14">
            <control shapeId="24879" r:id="rId306" name="Drop Down 303">
              <controlPr defaultSize="0" autoFill="0" autoLine="0" autoPict="0">
                <anchor moveWithCells="1" sizeWithCells="1">
                  <from>
                    <xdr:col>1</xdr:col>
                    <xdr:colOff>1133475</xdr:colOff>
                    <xdr:row>126</xdr:row>
                    <xdr:rowOff>209550</xdr:rowOff>
                  </from>
                  <to>
                    <xdr:col>2</xdr:col>
                    <xdr:colOff>514350</xdr:colOff>
                    <xdr:row>128</xdr:row>
                    <xdr:rowOff>0</xdr:rowOff>
                  </to>
                </anchor>
              </controlPr>
            </control>
          </mc:Choice>
        </mc:AlternateContent>
        <mc:AlternateContent xmlns:mc="http://schemas.openxmlformats.org/markup-compatibility/2006">
          <mc:Choice Requires="x14">
            <control shapeId="24880" r:id="rId307" name="Drop Down 304">
              <controlPr defaultSize="0" autoFill="0" autoLine="0" autoPict="0">
                <anchor moveWithCells="1" sizeWithCells="1">
                  <from>
                    <xdr:col>1</xdr:col>
                    <xdr:colOff>1171575</xdr:colOff>
                    <xdr:row>130</xdr:row>
                    <xdr:rowOff>0</xdr:rowOff>
                  </from>
                  <to>
                    <xdr:col>3</xdr:col>
                    <xdr:colOff>0</xdr:colOff>
                    <xdr:row>131</xdr:row>
                    <xdr:rowOff>0</xdr:rowOff>
                  </to>
                </anchor>
              </controlPr>
            </control>
          </mc:Choice>
        </mc:AlternateContent>
        <mc:AlternateContent xmlns:mc="http://schemas.openxmlformats.org/markup-compatibility/2006">
          <mc:Choice Requires="x14">
            <control shapeId="24881" r:id="rId308" name="Drop Down 305">
              <controlPr defaultSize="0" autoFill="0" autoLine="0" autoPict="0">
                <anchor moveWithCells="1" sizeWithCells="1">
                  <from>
                    <xdr:col>1</xdr:col>
                    <xdr:colOff>1171575</xdr:colOff>
                    <xdr:row>132</xdr:row>
                    <xdr:rowOff>219075</xdr:rowOff>
                  </from>
                  <to>
                    <xdr:col>3</xdr:col>
                    <xdr:colOff>9525</xdr:colOff>
                    <xdr:row>134</xdr:row>
                    <xdr:rowOff>0</xdr:rowOff>
                  </to>
                </anchor>
              </controlPr>
            </control>
          </mc:Choice>
        </mc:AlternateContent>
        <mc:AlternateContent xmlns:mc="http://schemas.openxmlformats.org/markup-compatibility/2006">
          <mc:Choice Requires="x14">
            <control shapeId="24882" r:id="rId309" name="Drop Down 306">
              <controlPr defaultSize="0" autoFill="0" autoLine="0" autoPict="0">
                <anchor moveWithCells="1" sizeWithCells="1">
                  <from>
                    <xdr:col>1</xdr:col>
                    <xdr:colOff>1162050</xdr:colOff>
                    <xdr:row>136</xdr:row>
                    <xdr:rowOff>9525</xdr:rowOff>
                  </from>
                  <to>
                    <xdr:col>3</xdr:col>
                    <xdr:colOff>9525</xdr:colOff>
                    <xdr:row>137</xdr:row>
                    <xdr:rowOff>9525</xdr:rowOff>
                  </to>
                </anchor>
              </controlPr>
            </control>
          </mc:Choice>
        </mc:AlternateContent>
        <mc:AlternateContent xmlns:mc="http://schemas.openxmlformats.org/markup-compatibility/2006">
          <mc:Choice Requires="x14">
            <control shapeId="24883" r:id="rId310" name="Drop Down 307">
              <controlPr defaultSize="0" autoFill="0" autoLine="0" autoPict="0">
                <anchor moveWithCells="1" sizeWithCells="1">
                  <from>
                    <xdr:col>1</xdr:col>
                    <xdr:colOff>1152525</xdr:colOff>
                    <xdr:row>139</xdr:row>
                    <xdr:rowOff>9525</xdr:rowOff>
                  </from>
                  <to>
                    <xdr:col>3</xdr:col>
                    <xdr:colOff>0</xdr:colOff>
                    <xdr:row>140</xdr:row>
                    <xdr:rowOff>19050</xdr:rowOff>
                  </to>
                </anchor>
              </controlPr>
            </control>
          </mc:Choice>
        </mc:AlternateContent>
        <mc:AlternateContent xmlns:mc="http://schemas.openxmlformats.org/markup-compatibility/2006">
          <mc:Choice Requires="x14">
            <control shapeId="24884" r:id="rId311" name="Drop Down 308">
              <controlPr defaultSize="0" autoFill="0" autoLine="0" autoPict="0">
                <anchor moveWithCells="1" sizeWithCells="1">
                  <from>
                    <xdr:col>1</xdr:col>
                    <xdr:colOff>1171575</xdr:colOff>
                    <xdr:row>141</xdr:row>
                    <xdr:rowOff>219075</xdr:rowOff>
                  </from>
                  <to>
                    <xdr:col>3</xdr:col>
                    <xdr:colOff>9525</xdr:colOff>
                    <xdr:row>142</xdr:row>
                    <xdr:rowOff>219075</xdr:rowOff>
                  </to>
                </anchor>
              </controlPr>
            </control>
          </mc:Choice>
        </mc:AlternateContent>
        <mc:AlternateContent xmlns:mc="http://schemas.openxmlformats.org/markup-compatibility/2006">
          <mc:Choice Requires="x14">
            <control shapeId="24885" r:id="rId312" name="Drop Down 309">
              <controlPr defaultSize="0" autoFill="0" autoLine="0" autoPict="0">
                <anchor moveWithCells="1" sizeWithCells="1">
                  <from>
                    <xdr:col>1</xdr:col>
                    <xdr:colOff>1143000</xdr:colOff>
                    <xdr:row>144</xdr:row>
                    <xdr:rowOff>219075</xdr:rowOff>
                  </from>
                  <to>
                    <xdr:col>2</xdr:col>
                    <xdr:colOff>533400</xdr:colOff>
                    <xdr:row>146</xdr:row>
                    <xdr:rowOff>0</xdr:rowOff>
                  </to>
                </anchor>
              </controlPr>
            </control>
          </mc:Choice>
        </mc:AlternateContent>
        <mc:AlternateContent xmlns:mc="http://schemas.openxmlformats.org/markup-compatibility/2006">
          <mc:Choice Requires="x14">
            <control shapeId="24886" r:id="rId313" name="Drop Down 310">
              <controlPr defaultSize="0" autoFill="0" autoLine="0" autoPict="0">
                <anchor moveWithCells="1" sizeWithCells="1">
                  <from>
                    <xdr:col>1</xdr:col>
                    <xdr:colOff>1143000</xdr:colOff>
                    <xdr:row>148</xdr:row>
                    <xdr:rowOff>9525</xdr:rowOff>
                  </from>
                  <to>
                    <xdr:col>2</xdr:col>
                    <xdr:colOff>533400</xdr:colOff>
                    <xdr:row>149</xdr:row>
                    <xdr:rowOff>19050</xdr:rowOff>
                  </to>
                </anchor>
              </controlPr>
            </control>
          </mc:Choice>
        </mc:AlternateContent>
        <mc:AlternateContent xmlns:mc="http://schemas.openxmlformats.org/markup-compatibility/2006">
          <mc:Choice Requires="x14">
            <control shapeId="24887" r:id="rId314" name="Drop Down 311">
              <controlPr defaultSize="0" autoFill="0" autoLine="0" autoPict="0">
                <anchor moveWithCells="1" sizeWithCells="1">
                  <from>
                    <xdr:col>1</xdr:col>
                    <xdr:colOff>1162050</xdr:colOff>
                    <xdr:row>151</xdr:row>
                    <xdr:rowOff>0</xdr:rowOff>
                  </from>
                  <to>
                    <xdr:col>2</xdr:col>
                    <xdr:colOff>533400</xdr:colOff>
                    <xdr:row>152</xdr:row>
                    <xdr:rowOff>9525</xdr:rowOff>
                  </to>
                </anchor>
              </controlPr>
            </control>
          </mc:Choice>
        </mc:AlternateContent>
        <mc:AlternateContent xmlns:mc="http://schemas.openxmlformats.org/markup-compatibility/2006">
          <mc:Choice Requires="x14">
            <control shapeId="24888" r:id="rId315" name="Drop Down 312">
              <controlPr defaultSize="0" autoFill="0" autoLine="0" autoPict="0">
                <anchor moveWithCells="1" sizeWithCells="1">
                  <from>
                    <xdr:col>1</xdr:col>
                    <xdr:colOff>1162050</xdr:colOff>
                    <xdr:row>154</xdr:row>
                    <xdr:rowOff>9525</xdr:rowOff>
                  </from>
                  <to>
                    <xdr:col>2</xdr:col>
                    <xdr:colOff>533400</xdr:colOff>
                    <xdr:row>155</xdr:row>
                    <xdr:rowOff>19050</xdr:rowOff>
                  </to>
                </anchor>
              </controlPr>
            </control>
          </mc:Choice>
        </mc:AlternateContent>
        <mc:AlternateContent xmlns:mc="http://schemas.openxmlformats.org/markup-compatibility/2006">
          <mc:Choice Requires="x14">
            <control shapeId="24889" r:id="rId316" name="Drop Down 313">
              <controlPr defaultSize="0" autoFill="0" autoLine="0" autoPict="0">
                <anchor moveWithCells="1" sizeWithCells="1">
                  <from>
                    <xdr:col>1</xdr:col>
                    <xdr:colOff>1152525</xdr:colOff>
                    <xdr:row>157</xdr:row>
                    <xdr:rowOff>19050</xdr:rowOff>
                  </from>
                  <to>
                    <xdr:col>2</xdr:col>
                    <xdr:colOff>542925</xdr:colOff>
                    <xdr:row>158</xdr:row>
                    <xdr:rowOff>28575</xdr:rowOff>
                  </to>
                </anchor>
              </controlPr>
            </control>
          </mc:Choice>
        </mc:AlternateContent>
        <mc:AlternateContent xmlns:mc="http://schemas.openxmlformats.org/markup-compatibility/2006">
          <mc:Choice Requires="x14">
            <control shapeId="24890" r:id="rId317" name="Drop Down 314">
              <controlPr defaultSize="0" autoFill="0" autoLine="0" autoPict="0">
                <anchor moveWithCells="1" sizeWithCells="1">
                  <from>
                    <xdr:col>1</xdr:col>
                    <xdr:colOff>1162050</xdr:colOff>
                    <xdr:row>160</xdr:row>
                    <xdr:rowOff>19050</xdr:rowOff>
                  </from>
                  <to>
                    <xdr:col>2</xdr:col>
                    <xdr:colOff>533400</xdr:colOff>
                    <xdr:row>161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E32"/>
  <sheetViews>
    <sheetView showGridLines="0" zoomScaleNormal="100" workbookViewId="0">
      <selection activeCell="E3" sqref="E3"/>
    </sheetView>
  </sheetViews>
  <sheetFormatPr defaultColWidth="9.140625" defaultRowHeight="12.75" x14ac:dyDescent="0.2"/>
  <cols>
    <col min="1" max="1" width="4.85546875" style="1" customWidth="1"/>
    <col min="2" max="2" width="10.5703125" style="1" customWidth="1"/>
    <col min="3" max="3" width="7" style="1" customWidth="1"/>
    <col min="4" max="4" width="22.42578125" style="1" customWidth="1"/>
    <col min="5" max="5" width="87.42578125" style="1" customWidth="1"/>
    <col min="6" max="16384" width="9.140625" style="1"/>
  </cols>
  <sheetData>
    <row r="1" spans="1:5" ht="52.5" customHeight="1" thickBot="1" x14ac:dyDescent="0.25">
      <c r="A1" s="338"/>
      <c r="B1" s="338"/>
      <c r="C1" s="338"/>
      <c r="D1" s="338"/>
      <c r="E1" s="338"/>
    </row>
    <row r="2" spans="1:5" ht="19.5" customHeight="1" thickBot="1" x14ac:dyDescent="0.25">
      <c r="A2" s="339" t="s">
        <v>71</v>
      </c>
      <c r="B2" s="340"/>
      <c r="C2" s="340"/>
      <c r="D2" s="340"/>
      <c r="E2" s="341"/>
    </row>
    <row r="3" spans="1:5" ht="19.5" customHeight="1" thickBot="1" x14ac:dyDescent="0.25">
      <c r="A3" s="100" t="s">
        <v>61</v>
      </c>
      <c r="B3" s="101" t="s">
        <v>63</v>
      </c>
      <c r="C3" s="101" t="s">
        <v>62</v>
      </c>
      <c r="D3" s="102" t="s">
        <v>0</v>
      </c>
      <c r="E3" s="103" t="s">
        <v>1</v>
      </c>
    </row>
    <row r="4" spans="1:5" ht="39.75" customHeight="1" x14ac:dyDescent="0.2">
      <c r="A4" s="342" t="s">
        <v>2</v>
      </c>
      <c r="B4" s="131" t="s">
        <v>108</v>
      </c>
      <c r="C4" s="132" t="s">
        <v>4</v>
      </c>
      <c r="D4" s="133" t="s">
        <v>107</v>
      </c>
      <c r="E4" s="134" t="s">
        <v>120</v>
      </c>
    </row>
    <row r="5" spans="1:5" ht="51" customHeight="1" x14ac:dyDescent="0.2">
      <c r="A5" s="342"/>
      <c r="B5" s="135" t="s">
        <v>3</v>
      </c>
      <c r="C5" s="98" t="s">
        <v>4</v>
      </c>
      <c r="D5" s="99" t="s">
        <v>119</v>
      </c>
      <c r="E5" s="136" t="s">
        <v>187</v>
      </c>
    </row>
    <row r="6" spans="1:5" ht="42" customHeight="1" x14ac:dyDescent="0.2">
      <c r="A6" s="342"/>
      <c r="B6" s="137" t="s">
        <v>5</v>
      </c>
      <c r="C6" s="4" t="s">
        <v>8</v>
      </c>
      <c r="D6" s="111" t="s">
        <v>6</v>
      </c>
      <c r="E6" s="108" t="s">
        <v>121</v>
      </c>
    </row>
    <row r="7" spans="1:5" ht="46.5" customHeight="1" x14ac:dyDescent="0.2">
      <c r="A7" s="342"/>
      <c r="B7" s="138" t="s">
        <v>5</v>
      </c>
      <c r="C7" s="2" t="s">
        <v>9</v>
      </c>
      <c r="D7" s="111" t="s">
        <v>90</v>
      </c>
      <c r="E7" s="108" t="s">
        <v>195</v>
      </c>
    </row>
    <row r="8" spans="1:5" ht="60.75" customHeight="1" x14ac:dyDescent="0.2">
      <c r="A8" s="342"/>
      <c r="B8" s="138" t="s">
        <v>7</v>
      </c>
      <c r="C8" s="4" t="s">
        <v>8</v>
      </c>
      <c r="D8" s="5" t="s">
        <v>92</v>
      </c>
      <c r="E8" s="108" t="s">
        <v>194</v>
      </c>
    </row>
    <row r="9" spans="1:5" ht="39.75" customHeight="1" x14ac:dyDescent="0.2">
      <c r="A9" s="342"/>
      <c r="B9" s="138" t="s">
        <v>7</v>
      </c>
      <c r="C9" s="4" t="s">
        <v>9</v>
      </c>
      <c r="D9" s="62" t="s">
        <v>64</v>
      </c>
      <c r="E9" s="108" t="s">
        <v>196</v>
      </c>
    </row>
    <row r="10" spans="1:5" ht="36" x14ac:dyDescent="0.2">
      <c r="A10" s="342"/>
      <c r="B10" s="138" t="s">
        <v>7</v>
      </c>
      <c r="C10" s="4" t="s">
        <v>10</v>
      </c>
      <c r="D10" s="159" t="s">
        <v>67</v>
      </c>
      <c r="E10" s="108" t="s">
        <v>168</v>
      </c>
    </row>
    <row r="11" spans="1:5" ht="119.25" customHeight="1" x14ac:dyDescent="0.2">
      <c r="A11" s="342"/>
      <c r="B11" s="138" t="s">
        <v>11</v>
      </c>
      <c r="C11" s="61" t="s">
        <v>8</v>
      </c>
      <c r="D11" s="160" t="s">
        <v>179</v>
      </c>
      <c r="E11" s="162" t="s">
        <v>180</v>
      </c>
    </row>
    <row r="12" spans="1:5" ht="36" x14ac:dyDescent="0.2">
      <c r="A12" s="342"/>
      <c r="B12" s="138" t="s">
        <v>11</v>
      </c>
      <c r="C12" s="4" t="s">
        <v>9</v>
      </c>
      <c r="D12" s="166" t="s">
        <v>169</v>
      </c>
      <c r="E12" s="130" t="s">
        <v>197</v>
      </c>
    </row>
    <row r="13" spans="1:5" ht="84" x14ac:dyDescent="0.2">
      <c r="A13" s="342"/>
      <c r="B13" s="138" t="s">
        <v>12</v>
      </c>
      <c r="C13" s="61" t="s">
        <v>8</v>
      </c>
      <c r="D13" s="160" t="s">
        <v>170</v>
      </c>
      <c r="E13" s="165" t="s">
        <v>177</v>
      </c>
    </row>
    <row r="14" spans="1:5" ht="36" x14ac:dyDescent="0.2">
      <c r="A14" s="342"/>
      <c r="B14" s="138" t="s">
        <v>12</v>
      </c>
      <c r="C14" s="61" t="s">
        <v>9</v>
      </c>
      <c r="D14" s="160" t="s">
        <v>171</v>
      </c>
      <c r="E14" s="139" t="s">
        <v>198</v>
      </c>
    </row>
    <row r="15" spans="1:5" ht="24" customHeight="1" x14ac:dyDescent="0.2">
      <c r="A15" s="342"/>
      <c r="B15" s="138" t="s">
        <v>13</v>
      </c>
      <c r="C15" s="61" t="s">
        <v>8</v>
      </c>
      <c r="D15" s="63" t="s">
        <v>14</v>
      </c>
      <c r="E15" s="139" t="s">
        <v>151</v>
      </c>
    </row>
    <row r="16" spans="1:5" ht="24" customHeight="1" x14ac:dyDescent="0.2">
      <c r="A16" s="342"/>
      <c r="B16" s="138" t="s">
        <v>13</v>
      </c>
      <c r="C16" s="61" t="s">
        <v>9</v>
      </c>
      <c r="D16" s="64" t="s">
        <v>15</v>
      </c>
      <c r="E16" s="139" t="s">
        <v>152</v>
      </c>
    </row>
    <row r="17" spans="1:5" ht="37.5" customHeight="1" x14ac:dyDescent="0.2">
      <c r="A17" s="342"/>
      <c r="B17" s="138" t="s">
        <v>13</v>
      </c>
      <c r="C17" s="61" t="s">
        <v>10</v>
      </c>
      <c r="D17" s="64" t="s">
        <v>16</v>
      </c>
      <c r="E17" s="139" t="s">
        <v>153</v>
      </c>
    </row>
    <row r="18" spans="1:5" ht="48" x14ac:dyDescent="0.2">
      <c r="A18" s="342"/>
      <c r="B18" s="138" t="s">
        <v>201</v>
      </c>
      <c r="C18" s="4" t="s">
        <v>8</v>
      </c>
      <c r="D18" s="167" t="s">
        <v>172</v>
      </c>
      <c r="E18" s="108" t="s">
        <v>209</v>
      </c>
    </row>
    <row r="19" spans="1:5" ht="46.35" customHeight="1" x14ac:dyDescent="0.2">
      <c r="A19" s="342"/>
      <c r="B19" s="138" t="s">
        <v>208</v>
      </c>
      <c r="C19" s="106" t="s">
        <v>10</v>
      </c>
      <c r="D19" s="62" t="s">
        <v>117</v>
      </c>
      <c r="E19" s="130" t="s">
        <v>210</v>
      </c>
    </row>
    <row r="20" spans="1:5" ht="42.75" customHeight="1" x14ac:dyDescent="0.2">
      <c r="A20" s="342"/>
      <c r="B20" s="140" t="s">
        <v>199</v>
      </c>
      <c r="C20" s="106" t="s">
        <v>4</v>
      </c>
      <c r="D20" s="92" t="s">
        <v>17</v>
      </c>
      <c r="E20" s="141" t="s">
        <v>211</v>
      </c>
    </row>
    <row r="21" spans="1:5" ht="84" x14ac:dyDescent="0.2">
      <c r="A21" s="129"/>
      <c r="B21" s="135" t="s">
        <v>200</v>
      </c>
      <c r="C21" s="98" t="s">
        <v>8</v>
      </c>
      <c r="D21" s="64" t="s">
        <v>116</v>
      </c>
      <c r="E21" s="136" t="s">
        <v>148</v>
      </c>
    </row>
    <row r="22" spans="1:5" ht="48" x14ac:dyDescent="0.2">
      <c r="A22" s="129"/>
      <c r="B22" s="135" t="s">
        <v>200</v>
      </c>
      <c r="C22" s="98" t="s">
        <v>9</v>
      </c>
      <c r="D22" s="64" t="s">
        <v>116</v>
      </c>
      <c r="E22" s="136" t="s">
        <v>134</v>
      </c>
    </row>
    <row r="23" spans="1:5" ht="49.5" customHeight="1" thickBot="1" x14ac:dyDescent="0.25">
      <c r="A23" s="129"/>
      <c r="B23" s="168" t="s">
        <v>200</v>
      </c>
      <c r="C23" s="142" t="s">
        <v>10</v>
      </c>
      <c r="D23" s="143" t="s">
        <v>116</v>
      </c>
      <c r="E23" s="169" t="s">
        <v>212</v>
      </c>
    </row>
    <row r="24" spans="1:5" ht="27.75" customHeight="1" thickBot="1" x14ac:dyDescent="0.25">
      <c r="A24" s="335" t="s">
        <v>18</v>
      </c>
      <c r="B24" s="172" t="s">
        <v>3</v>
      </c>
      <c r="C24" s="173"/>
      <c r="D24" s="174" t="s">
        <v>19</v>
      </c>
      <c r="E24" s="175" t="s">
        <v>20</v>
      </c>
    </row>
    <row r="25" spans="1:5" ht="24.75" thickBot="1" x14ac:dyDescent="0.25">
      <c r="A25" s="336"/>
      <c r="B25" s="138" t="s">
        <v>5</v>
      </c>
      <c r="C25" s="6"/>
      <c r="D25" s="109" t="s">
        <v>21</v>
      </c>
      <c r="E25" s="110" t="s">
        <v>22</v>
      </c>
    </row>
    <row r="26" spans="1:5" ht="24.75" thickBot="1" x14ac:dyDescent="0.25">
      <c r="A26" s="336"/>
      <c r="B26" s="138" t="s">
        <v>7</v>
      </c>
      <c r="C26" s="6"/>
      <c r="D26" s="5" t="s">
        <v>23</v>
      </c>
      <c r="E26" s="108" t="s">
        <v>24</v>
      </c>
    </row>
    <row r="27" spans="1:5" ht="13.5" thickBot="1" x14ac:dyDescent="0.25">
      <c r="A27" s="336"/>
      <c r="B27" s="138" t="s">
        <v>11</v>
      </c>
      <c r="C27" s="6"/>
      <c r="D27" s="3" t="s">
        <v>25</v>
      </c>
      <c r="E27" s="141" t="s">
        <v>26</v>
      </c>
    </row>
    <row r="28" spans="1:5" ht="52.5" customHeight="1" thickBot="1" x14ac:dyDescent="0.25">
      <c r="A28" s="336"/>
      <c r="B28" s="138" t="s">
        <v>12</v>
      </c>
      <c r="C28" s="6"/>
      <c r="D28" s="170" t="s">
        <v>27</v>
      </c>
      <c r="E28" s="136" t="s">
        <v>28</v>
      </c>
    </row>
    <row r="29" spans="1:5" ht="132" customHeight="1" thickBot="1" x14ac:dyDescent="0.25">
      <c r="A29" s="337"/>
      <c r="B29" s="176" t="s">
        <v>29</v>
      </c>
      <c r="C29" s="163"/>
      <c r="D29" s="164" t="s">
        <v>30</v>
      </c>
      <c r="E29" s="171" t="s">
        <v>193</v>
      </c>
    </row>
    <row r="30" spans="1:5" x14ac:dyDescent="0.2">
      <c r="A30" s="334"/>
      <c r="B30" s="334"/>
      <c r="C30" s="334"/>
      <c r="D30" s="334"/>
      <c r="E30" s="104"/>
    </row>
    <row r="31" spans="1:5" x14ac:dyDescent="0.2">
      <c r="A31" s="107"/>
      <c r="B31" s="107"/>
      <c r="C31" s="107"/>
      <c r="D31" s="107"/>
      <c r="E31" s="104"/>
    </row>
    <row r="32" spans="1:5" s="65" customFormat="1" x14ac:dyDescent="0.2">
      <c r="A32" s="105"/>
      <c r="B32" s="105"/>
      <c r="C32" s="105"/>
      <c r="D32" s="105"/>
      <c r="E32" s="105"/>
    </row>
  </sheetData>
  <sheetProtection algorithmName="SHA-512" hashValue="umlyk3b+Oujhz13C47dPBNVxsC3rjp3VXOakVIjQhckJclApGoSJeBgOVlHI7330zbeIvTPJihbjFQxOzTzZyQ==" saltValue="Fly54i/hi8+DvqvMWn/L/w==" spinCount="100000" sheet="1" objects="1" scenarios="1"/>
  <customSheetViews>
    <customSheetView guid="{DCFAC535-E3F1-45EC-A63D-2E956F3DA7F7}" showGridLines="0">
      <selection activeCell="G12" sqref="G12"/>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customSheetView>
  </customSheetViews>
  <mergeCells count="5">
    <mergeCell ref="A30:D30"/>
    <mergeCell ref="A24:A29"/>
    <mergeCell ref="A1:E1"/>
    <mergeCell ref="A2:E2"/>
    <mergeCell ref="A4:A20"/>
  </mergeCells>
  <phoneticPr fontId="11" type="noConversion"/>
  <pageMargins left="0.74791666666666667" right="0.74791666666666667" top="0.98402777777777772" bottom="0.98402777777777772" header="0.51180555555555551" footer="0.51180555555555551"/>
  <pageSetup paperSize="9" firstPageNumber="0"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dimension ref="A1:E25"/>
  <sheetViews>
    <sheetView showGridLines="0" workbookViewId="0">
      <selection activeCell="A4" sqref="A4:E4"/>
    </sheetView>
  </sheetViews>
  <sheetFormatPr defaultRowHeight="12.75" x14ac:dyDescent="0.2"/>
  <cols>
    <col min="1" max="1" width="4.85546875" customWidth="1"/>
    <col min="2" max="2" width="9.5703125" customWidth="1"/>
    <col min="3" max="3" width="7" customWidth="1"/>
    <col min="4" max="4" width="17.7109375" customWidth="1"/>
    <col min="5" max="5" width="90.28515625" customWidth="1"/>
  </cols>
  <sheetData>
    <row r="1" spans="1:5" ht="12.75" customHeight="1" x14ac:dyDescent="0.2">
      <c r="A1" s="344" t="s">
        <v>60</v>
      </c>
      <c r="B1" s="344"/>
      <c r="C1" s="344"/>
      <c r="D1" s="344"/>
      <c r="E1" s="344"/>
    </row>
    <row r="2" spans="1:5" s="157" customFormat="1" ht="61.5" customHeight="1" x14ac:dyDescent="0.2">
      <c r="A2" s="343" t="s">
        <v>173</v>
      </c>
      <c r="B2" s="343"/>
      <c r="C2" s="343"/>
      <c r="D2" s="343"/>
      <c r="E2" s="343"/>
    </row>
    <row r="3" spans="1:5" s="157" customFormat="1" ht="16.5" customHeight="1" x14ac:dyDescent="0.2">
      <c r="A3" s="345" t="s">
        <v>115</v>
      </c>
      <c r="B3" s="346"/>
      <c r="C3" s="346"/>
      <c r="D3" s="346"/>
      <c r="E3" s="347"/>
    </row>
    <row r="4" spans="1:5" s="157" customFormat="1" ht="242.25" customHeight="1" x14ac:dyDescent="0.2">
      <c r="A4" s="345" t="s">
        <v>167</v>
      </c>
      <c r="B4" s="346"/>
      <c r="C4" s="346"/>
      <c r="D4" s="346"/>
      <c r="E4" s="347"/>
    </row>
    <row r="5" spans="1:5" s="157" customFormat="1" ht="70.5" customHeight="1" x14ac:dyDescent="0.2">
      <c r="A5" s="345" t="s">
        <v>164</v>
      </c>
      <c r="B5" s="346"/>
      <c r="C5" s="346"/>
      <c r="D5" s="346"/>
      <c r="E5" s="347"/>
    </row>
    <row r="6" spans="1:5" s="157" customFormat="1" ht="30.75" customHeight="1" x14ac:dyDescent="0.2">
      <c r="A6" s="343" t="s">
        <v>174</v>
      </c>
      <c r="B6" s="343"/>
      <c r="C6" s="343"/>
      <c r="D6" s="343"/>
      <c r="E6" s="343"/>
    </row>
    <row r="7" spans="1:5" s="157" customFormat="1" ht="38.25" customHeight="1" x14ac:dyDescent="0.2">
      <c r="A7" s="345" t="s">
        <v>188</v>
      </c>
      <c r="B7" s="346"/>
      <c r="C7" s="346"/>
      <c r="D7" s="346"/>
      <c r="E7" s="347"/>
    </row>
    <row r="8" spans="1:5" s="157" customFormat="1" ht="30" customHeight="1" x14ac:dyDescent="0.2">
      <c r="A8" s="343" t="s">
        <v>175</v>
      </c>
      <c r="B8" s="343"/>
      <c r="C8" s="343"/>
      <c r="D8" s="343"/>
      <c r="E8" s="343"/>
    </row>
    <row r="9" spans="1:5" s="157" customFormat="1" ht="81.75" customHeight="1" x14ac:dyDescent="0.2">
      <c r="A9" s="343" t="s">
        <v>176</v>
      </c>
      <c r="B9" s="343"/>
      <c r="C9" s="343"/>
      <c r="D9" s="343"/>
      <c r="E9" s="343"/>
    </row>
    <row r="10" spans="1:5" s="157" customFormat="1" x14ac:dyDescent="0.2">
      <c r="A10" s="348"/>
      <c r="B10" s="348"/>
      <c r="C10" s="348"/>
      <c r="D10" s="348"/>
      <c r="E10" s="348"/>
    </row>
    <row r="11" spans="1:5" s="157" customFormat="1" x14ac:dyDescent="0.2">
      <c r="A11" s="348"/>
      <c r="B11" s="348"/>
      <c r="C11" s="348"/>
      <c r="D11" s="348"/>
      <c r="E11" s="348"/>
    </row>
    <row r="12" spans="1:5" s="157" customFormat="1" x14ac:dyDescent="0.2">
      <c r="A12" s="348"/>
      <c r="B12" s="348"/>
      <c r="C12" s="348"/>
      <c r="D12" s="348"/>
      <c r="E12" s="348"/>
    </row>
    <row r="13" spans="1:5" s="157" customFormat="1" x14ac:dyDescent="0.2">
      <c r="A13" s="348"/>
      <c r="B13" s="348"/>
      <c r="C13" s="348"/>
      <c r="D13" s="348"/>
      <c r="E13" s="348"/>
    </row>
    <row r="14" spans="1:5" x14ac:dyDescent="0.2">
      <c r="A14" s="349"/>
      <c r="B14" s="349"/>
      <c r="C14" s="349"/>
      <c r="D14" s="349"/>
      <c r="E14" s="349"/>
    </row>
    <row r="15" spans="1:5" x14ac:dyDescent="0.2">
      <c r="A15" s="349"/>
      <c r="B15" s="349"/>
      <c r="C15" s="349"/>
      <c r="D15" s="349"/>
      <c r="E15" s="349"/>
    </row>
    <row r="16" spans="1:5" x14ac:dyDescent="0.2">
      <c r="A16" s="349"/>
      <c r="B16" s="349"/>
      <c r="C16" s="349"/>
      <c r="D16" s="349"/>
      <c r="E16" s="349"/>
    </row>
    <row r="17" spans="1:5" x14ac:dyDescent="0.2">
      <c r="A17" s="349"/>
      <c r="B17" s="349"/>
      <c r="C17" s="349"/>
      <c r="D17" s="349"/>
      <c r="E17" s="349"/>
    </row>
    <row r="18" spans="1:5" x14ac:dyDescent="0.2">
      <c r="A18" s="349"/>
      <c r="B18" s="349"/>
      <c r="C18" s="349"/>
      <c r="D18" s="349"/>
      <c r="E18" s="349"/>
    </row>
    <row r="19" spans="1:5" x14ac:dyDescent="0.2">
      <c r="A19" s="349"/>
      <c r="B19" s="349"/>
      <c r="C19" s="349"/>
      <c r="D19" s="349"/>
      <c r="E19" s="349"/>
    </row>
    <row r="20" spans="1:5" x14ac:dyDescent="0.2">
      <c r="A20" s="349"/>
      <c r="B20" s="349"/>
      <c r="C20" s="349"/>
      <c r="D20" s="349"/>
      <c r="E20" s="349"/>
    </row>
    <row r="21" spans="1:5" x14ac:dyDescent="0.2">
      <c r="A21" s="349"/>
      <c r="B21" s="349"/>
      <c r="C21" s="349"/>
      <c r="D21" s="349"/>
      <c r="E21" s="349"/>
    </row>
    <row r="22" spans="1:5" x14ac:dyDescent="0.2">
      <c r="A22" s="349"/>
      <c r="B22" s="349"/>
      <c r="C22" s="349"/>
      <c r="D22" s="349"/>
      <c r="E22" s="349"/>
    </row>
    <row r="23" spans="1:5" x14ac:dyDescent="0.2">
      <c r="A23" s="349"/>
      <c r="B23" s="349"/>
      <c r="C23" s="349"/>
      <c r="D23" s="349"/>
      <c r="E23" s="349"/>
    </row>
    <row r="24" spans="1:5" x14ac:dyDescent="0.2">
      <c r="A24" s="349"/>
      <c r="B24" s="349"/>
      <c r="C24" s="349"/>
      <c r="D24" s="349"/>
      <c r="E24" s="349"/>
    </row>
    <row r="25" spans="1:5" x14ac:dyDescent="0.2">
      <c r="A25" s="349"/>
      <c r="B25" s="349"/>
      <c r="C25" s="349"/>
      <c r="D25" s="349"/>
      <c r="E25" s="349"/>
    </row>
  </sheetData>
  <sheetProtection algorithmName="SHA-512" hashValue="ixRUtWXMfn4zAAabIUlyXaNFfYEqU14InPksKN0v/++lU3tnLiqDHSVxlOXDit15t+qEi2bO3q/rkHUuBfB3EQ==" saltValue="mdOWhGN52SAVBWXUn40IAg==" spinCount="100000" sheet="1" objects="1" scenarios="1"/>
  <customSheetViews>
    <customSheetView guid="{DCFAC535-E3F1-45EC-A63D-2E956F3DA7F7}" showGridLines="0">
      <selection activeCell="A8" sqref="A8:E8"/>
      <pageMargins left="0.78740157499999996" right="0.78740157499999996" top="0.984251969" bottom="0.984251969" header="0.4921259845" footer="0.4921259845"/>
      <pageSetup paperSize="9" orientation="landscape" r:id="rId1"/>
      <headerFooter alignWithMargins="0"/>
    </customSheetView>
  </customSheetViews>
  <mergeCells count="25">
    <mergeCell ref="A15:E15"/>
    <mergeCell ref="A16:E16"/>
    <mergeCell ref="A19:E19"/>
    <mergeCell ref="A24:E24"/>
    <mergeCell ref="A17:E17"/>
    <mergeCell ref="A18:E18"/>
    <mergeCell ref="A25:E25"/>
    <mergeCell ref="A20:E20"/>
    <mergeCell ref="A21:E21"/>
    <mergeCell ref="A22:E22"/>
    <mergeCell ref="A23:E23"/>
    <mergeCell ref="A13:E13"/>
    <mergeCell ref="A14:E14"/>
    <mergeCell ref="A5:E5"/>
    <mergeCell ref="A6:E6"/>
    <mergeCell ref="A7:E7"/>
    <mergeCell ref="A8:E8"/>
    <mergeCell ref="A9:E9"/>
    <mergeCell ref="A10:E10"/>
    <mergeCell ref="A11:E11"/>
    <mergeCell ref="A2:E2"/>
    <mergeCell ref="A1:E1"/>
    <mergeCell ref="A3:E3"/>
    <mergeCell ref="A4:E4"/>
    <mergeCell ref="A12:E12"/>
  </mergeCells>
  <phoneticPr fontId="11" type="noConversion"/>
  <pageMargins left="0.78740157499999996" right="0.78740157499999996" top="0.984251969" bottom="0.984251969" header="0.4921259845" footer="0.4921259845"/>
  <pageSetup paperSize="9"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dimension ref="A1:J89"/>
  <sheetViews>
    <sheetView workbookViewId="0">
      <selection activeCell="H27" sqref="H27"/>
    </sheetView>
  </sheetViews>
  <sheetFormatPr defaultColWidth="9.140625" defaultRowHeight="12.75" x14ac:dyDescent="0.2"/>
  <cols>
    <col min="1" max="1" width="15" style="156" customWidth="1"/>
    <col min="2" max="2" width="11.42578125" style="156" bestFit="1" customWidth="1"/>
    <col min="3" max="16384" width="9.140625" style="156"/>
  </cols>
  <sheetData>
    <row r="1" spans="1:8" x14ac:dyDescent="0.2">
      <c r="A1" s="155" t="s">
        <v>91</v>
      </c>
    </row>
    <row r="2" spans="1:8" x14ac:dyDescent="0.2">
      <c r="A2" s="93" t="s">
        <v>144</v>
      </c>
      <c r="B2" s="93" t="s">
        <v>76</v>
      </c>
      <c r="C2" s="93" t="s">
        <v>78</v>
      </c>
      <c r="D2" s="93" t="s">
        <v>79</v>
      </c>
      <c r="E2" s="93" t="s">
        <v>80</v>
      </c>
      <c r="F2" s="93" t="s">
        <v>87</v>
      </c>
    </row>
    <row r="3" spans="1:8" x14ac:dyDescent="0.2">
      <c r="A3" s="93" t="s">
        <v>82</v>
      </c>
      <c r="B3" s="93">
        <v>176</v>
      </c>
      <c r="C3" s="93">
        <v>168</v>
      </c>
      <c r="D3" s="93">
        <v>160</v>
      </c>
      <c r="E3" s="93">
        <v>176</v>
      </c>
      <c r="F3" s="93">
        <f>SUM(B3:E3)</f>
        <v>680</v>
      </c>
    </row>
    <row r="4" spans="1:8" x14ac:dyDescent="0.2">
      <c r="A4" s="93" t="s">
        <v>83</v>
      </c>
      <c r="B4" s="93">
        <v>40</v>
      </c>
      <c r="C4" s="93">
        <v>42</v>
      </c>
      <c r="D4" s="93">
        <v>40</v>
      </c>
      <c r="E4" s="93">
        <v>42</v>
      </c>
      <c r="F4" s="93">
        <f t="shared" ref="F4:F9" si="0">SUM(B4:E4)</f>
        <v>164</v>
      </c>
    </row>
    <row r="5" spans="1:8" x14ac:dyDescent="0.2">
      <c r="A5" s="93" t="s">
        <v>84</v>
      </c>
      <c r="B5" s="93" t="s">
        <v>77</v>
      </c>
      <c r="C5" s="93" t="s">
        <v>77</v>
      </c>
      <c r="D5" s="93" t="s">
        <v>77</v>
      </c>
      <c r="E5" s="93">
        <v>0</v>
      </c>
      <c r="F5" s="93">
        <f t="shared" si="0"/>
        <v>0</v>
      </c>
    </row>
    <row r="6" spans="1:8" x14ac:dyDescent="0.2">
      <c r="A6" s="93" t="s">
        <v>85</v>
      </c>
      <c r="B6" s="93">
        <v>7800</v>
      </c>
      <c r="C6" s="93">
        <v>6500</v>
      </c>
      <c r="D6" s="93">
        <v>7900</v>
      </c>
      <c r="E6" s="93">
        <v>8000</v>
      </c>
      <c r="F6" s="93">
        <f t="shared" si="0"/>
        <v>30200</v>
      </c>
    </row>
    <row r="7" spans="1:8" x14ac:dyDescent="0.2">
      <c r="A7" s="93" t="s">
        <v>84</v>
      </c>
      <c r="B7" s="93" t="s">
        <v>77</v>
      </c>
      <c r="C7" s="93" t="s">
        <v>77</v>
      </c>
      <c r="D7" s="93" t="s">
        <v>77</v>
      </c>
      <c r="E7" s="93">
        <v>0</v>
      </c>
      <c r="F7" s="93">
        <f t="shared" si="0"/>
        <v>0</v>
      </c>
    </row>
    <row r="8" spans="1:8" x14ac:dyDescent="0.2">
      <c r="A8" s="93" t="s">
        <v>181</v>
      </c>
      <c r="B8" s="93" t="s">
        <v>77</v>
      </c>
      <c r="C8" s="93">
        <v>3000</v>
      </c>
      <c r="D8" s="93"/>
      <c r="E8" s="93">
        <v>2000</v>
      </c>
      <c r="F8" s="93">
        <f t="shared" si="0"/>
        <v>5000</v>
      </c>
    </row>
    <row r="9" spans="1:8" x14ac:dyDescent="0.2">
      <c r="A9" s="93" t="s">
        <v>44</v>
      </c>
      <c r="B9" s="93">
        <f>B6</f>
        <v>7800</v>
      </c>
      <c r="C9" s="93">
        <f>C6</f>
        <v>6500</v>
      </c>
      <c r="D9" s="93">
        <f>D6</f>
        <v>7900</v>
      </c>
      <c r="E9" s="93">
        <f>E6</f>
        <v>8000</v>
      </c>
      <c r="F9" s="93">
        <f t="shared" si="0"/>
        <v>30200</v>
      </c>
    </row>
    <row r="10" spans="1:8" x14ac:dyDescent="0.2">
      <c r="A10" s="155"/>
    </row>
    <row r="11" spans="1:8" x14ac:dyDescent="0.2">
      <c r="A11" s="93" t="s">
        <v>135</v>
      </c>
      <c r="B11" s="93" t="s">
        <v>76</v>
      </c>
      <c r="C11" s="93" t="s">
        <v>78</v>
      </c>
      <c r="D11" s="93" t="s">
        <v>79</v>
      </c>
      <c r="E11" s="93" t="s">
        <v>80</v>
      </c>
      <c r="F11" s="93" t="s">
        <v>81</v>
      </c>
      <c r="G11" s="93" t="s">
        <v>99</v>
      </c>
      <c r="H11" s="93" t="s">
        <v>87</v>
      </c>
    </row>
    <row r="12" spans="1:8" x14ac:dyDescent="0.2">
      <c r="A12" s="93" t="s">
        <v>82</v>
      </c>
      <c r="B12" s="93">
        <v>176</v>
      </c>
      <c r="C12" s="93">
        <v>168</v>
      </c>
      <c r="D12" s="93">
        <v>160</v>
      </c>
      <c r="E12" s="93">
        <v>176</v>
      </c>
      <c r="F12" s="93">
        <v>160</v>
      </c>
      <c r="G12" s="93">
        <v>168</v>
      </c>
      <c r="H12" s="93">
        <f>SUM(A12:G12)</f>
        <v>1008</v>
      </c>
    </row>
    <row r="13" spans="1:8" x14ac:dyDescent="0.2">
      <c r="A13" s="93" t="s">
        <v>83</v>
      </c>
      <c r="B13" s="93">
        <v>176</v>
      </c>
      <c r="C13" s="93">
        <v>168</v>
      </c>
      <c r="D13" s="93">
        <v>160</v>
      </c>
      <c r="E13" s="93">
        <v>136</v>
      </c>
      <c r="F13" s="93">
        <v>112</v>
      </c>
      <c r="G13" s="93">
        <v>136</v>
      </c>
      <c r="H13" s="93">
        <f t="shared" ref="H13:H18" si="1">SUM(A13:G13)</f>
        <v>888</v>
      </c>
    </row>
    <row r="14" spans="1:8" x14ac:dyDescent="0.2">
      <c r="A14" s="93" t="s">
        <v>84</v>
      </c>
      <c r="B14" s="93" t="s">
        <v>77</v>
      </c>
      <c r="C14" s="93" t="s">
        <v>77</v>
      </c>
      <c r="D14" s="93" t="s">
        <v>77</v>
      </c>
      <c r="E14" s="93">
        <v>40</v>
      </c>
      <c r="F14" s="93">
        <v>48</v>
      </c>
      <c r="G14" s="93">
        <v>32</v>
      </c>
      <c r="H14" s="93">
        <f t="shared" si="1"/>
        <v>120</v>
      </c>
    </row>
    <row r="15" spans="1:8" x14ac:dyDescent="0.2">
      <c r="A15" s="93" t="s">
        <v>85</v>
      </c>
      <c r="B15" s="93">
        <v>20000</v>
      </c>
      <c r="C15" s="93">
        <v>20000</v>
      </c>
      <c r="D15" s="93">
        <v>20000</v>
      </c>
      <c r="E15" s="93">
        <v>15455</v>
      </c>
      <c r="F15" s="93">
        <v>14000</v>
      </c>
      <c r="G15" s="93">
        <v>16190</v>
      </c>
      <c r="H15" s="93">
        <f t="shared" si="1"/>
        <v>105645</v>
      </c>
    </row>
    <row r="16" spans="1:8" x14ac:dyDescent="0.2">
      <c r="A16" s="93" t="s">
        <v>84</v>
      </c>
      <c r="B16" s="93" t="s">
        <v>77</v>
      </c>
      <c r="C16" s="93" t="s">
        <v>77</v>
      </c>
      <c r="D16" s="93" t="s">
        <v>77</v>
      </c>
      <c r="E16" s="93">
        <v>7375</v>
      </c>
      <c r="F16" s="93">
        <v>8850</v>
      </c>
      <c r="G16" s="93">
        <v>5900</v>
      </c>
      <c r="H16" s="93">
        <f t="shared" si="1"/>
        <v>22125</v>
      </c>
    </row>
    <row r="17" spans="1:10" x14ac:dyDescent="0.2">
      <c r="A17" s="93" t="s">
        <v>86</v>
      </c>
      <c r="B17" s="93" t="s">
        <v>77</v>
      </c>
      <c r="C17" s="93" t="s">
        <v>77</v>
      </c>
      <c r="D17" s="93"/>
      <c r="E17" s="93" t="s">
        <v>77</v>
      </c>
      <c r="F17" s="93" t="s">
        <v>77</v>
      </c>
      <c r="G17" s="93">
        <v>50000</v>
      </c>
      <c r="H17" s="93">
        <f t="shared" si="1"/>
        <v>50000</v>
      </c>
    </row>
    <row r="18" spans="1:10" x14ac:dyDescent="0.2">
      <c r="A18" s="93" t="s">
        <v>44</v>
      </c>
      <c r="B18" s="93">
        <v>20000</v>
      </c>
      <c r="C18" s="93">
        <v>20000</v>
      </c>
      <c r="D18" s="93">
        <v>20000</v>
      </c>
      <c r="E18" s="93">
        <v>22830</v>
      </c>
      <c r="F18" s="93">
        <v>22850</v>
      </c>
      <c r="G18" s="93">
        <v>72090</v>
      </c>
      <c r="H18" s="93">
        <f t="shared" si="1"/>
        <v>177770</v>
      </c>
      <c r="J18" s="156">
        <f>H18-H16-H17</f>
        <v>105645</v>
      </c>
    </row>
    <row r="20" spans="1:10" x14ac:dyDescent="0.2">
      <c r="A20" s="93" t="s">
        <v>136</v>
      </c>
      <c r="B20" s="93" t="s">
        <v>76</v>
      </c>
      <c r="C20" s="93" t="s">
        <v>78</v>
      </c>
      <c r="D20" s="93" t="s">
        <v>79</v>
      </c>
      <c r="E20" s="93" t="s">
        <v>80</v>
      </c>
      <c r="F20" s="93" t="s">
        <v>81</v>
      </c>
      <c r="G20" s="93" t="s">
        <v>99</v>
      </c>
      <c r="H20" s="93" t="s">
        <v>87</v>
      </c>
    </row>
    <row r="21" spans="1:10" x14ac:dyDescent="0.2">
      <c r="A21" s="93" t="s">
        <v>82</v>
      </c>
      <c r="B21" s="93">
        <v>176</v>
      </c>
      <c r="C21" s="93">
        <v>168</v>
      </c>
      <c r="D21" s="93">
        <v>160</v>
      </c>
      <c r="E21" s="93">
        <v>176</v>
      </c>
      <c r="F21" s="93">
        <v>160</v>
      </c>
      <c r="G21" s="93">
        <v>168</v>
      </c>
      <c r="H21" s="93">
        <f>SUM(A21:G21)</f>
        <v>1008</v>
      </c>
    </row>
    <row r="22" spans="1:10" x14ac:dyDescent="0.2">
      <c r="A22" s="93" t="s">
        <v>83</v>
      </c>
      <c r="B22" s="93">
        <v>176</v>
      </c>
      <c r="C22" s="93">
        <v>168</v>
      </c>
      <c r="D22" s="93">
        <v>160</v>
      </c>
      <c r="E22" s="93">
        <v>136</v>
      </c>
      <c r="F22" s="93">
        <v>112</v>
      </c>
      <c r="G22" s="93">
        <v>136</v>
      </c>
      <c r="H22" s="93">
        <f t="shared" ref="H22:H27" si="2">SUM(A22:G22)</f>
        <v>888</v>
      </c>
    </row>
    <row r="23" spans="1:10" x14ac:dyDescent="0.2">
      <c r="A23" s="93" t="s">
        <v>84</v>
      </c>
      <c r="B23" s="93" t="s">
        <v>77</v>
      </c>
      <c r="C23" s="93" t="s">
        <v>77</v>
      </c>
      <c r="D23" s="93" t="s">
        <v>77</v>
      </c>
      <c r="E23" s="93">
        <v>40</v>
      </c>
      <c r="F23" s="93">
        <v>48</v>
      </c>
      <c r="G23" s="93">
        <v>32</v>
      </c>
      <c r="H23" s="93">
        <f t="shared" si="2"/>
        <v>120</v>
      </c>
    </row>
    <row r="24" spans="1:10" x14ac:dyDescent="0.2">
      <c r="A24" s="93" t="s">
        <v>100</v>
      </c>
      <c r="B24" s="93">
        <v>6</v>
      </c>
      <c r="C24" s="93" t="s">
        <v>77</v>
      </c>
      <c r="D24" s="93">
        <v>8</v>
      </c>
      <c r="E24" s="93" t="s">
        <v>77</v>
      </c>
      <c r="F24" s="93" t="s">
        <v>77</v>
      </c>
      <c r="G24" s="93" t="s">
        <v>77</v>
      </c>
      <c r="H24" s="93">
        <f t="shared" si="2"/>
        <v>14</v>
      </c>
    </row>
    <row r="25" spans="1:10" x14ac:dyDescent="0.2">
      <c r="A25" s="93" t="s">
        <v>85</v>
      </c>
      <c r="B25" s="93">
        <v>20000</v>
      </c>
      <c r="C25" s="93">
        <v>20000</v>
      </c>
      <c r="D25" s="93">
        <v>20000</v>
      </c>
      <c r="E25" s="93">
        <v>15455</v>
      </c>
      <c r="F25" s="93">
        <v>14000</v>
      </c>
      <c r="G25" s="93">
        <v>16190</v>
      </c>
      <c r="H25" s="93">
        <f t="shared" si="2"/>
        <v>105645</v>
      </c>
    </row>
    <row r="26" spans="1:10" x14ac:dyDescent="0.2">
      <c r="A26" s="93" t="s">
        <v>84</v>
      </c>
      <c r="B26" s="93">
        <v>0</v>
      </c>
      <c r="C26" s="93">
        <v>0</v>
      </c>
      <c r="D26" s="93">
        <v>0</v>
      </c>
      <c r="E26" s="93">
        <v>7375</v>
      </c>
      <c r="F26" s="93">
        <v>8850</v>
      </c>
      <c r="G26" s="93">
        <v>5900</v>
      </c>
      <c r="H26" s="93">
        <f t="shared" si="2"/>
        <v>22125</v>
      </c>
    </row>
    <row r="27" spans="1:10" x14ac:dyDescent="0.2">
      <c r="A27" s="93" t="s">
        <v>100</v>
      </c>
      <c r="B27" s="93">
        <v>12000</v>
      </c>
      <c r="C27" s="93">
        <v>0</v>
      </c>
      <c r="D27" s="93">
        <v>15000</v>
      </c>
      <c r="E27" s="93">
        <v>0</v>
      </c>
      <c r="F27" s="93">
        <v>0</v>
      </c>
      <c r="G27" s="93">
        <v>30000</v>
      </c>
      <c r="H27" s="93">
        <f t="shared" si="2"/>
        <v>57000</v>
      </c>
    </row>
    <row r="28" spans="1:10" x14ac:dyDescent="0.2">
      <c r="A28" s="93" t="s">
        <v>44</v>
      </c>
      <c r="B28" s="93">
        <f t="shared" ref="B28:G28" si="3">B25+B27+B26</f>
        <v>32000</v>
      </c>
      <c r="C28" s="93">
        <f t="shared" si="3"/>
        <v>20000</v>
      </c>
      <c r="D28" s="93">
        <f t="shared" si="3"/>
        <v>35000</v>
      </c>
      <c r="E28" s="93">
        <f t="shared" si="3"/>
        <v>22830</v>
      </c>
      <c r="F28" s="93">
        <f t="shared" si="3"/>
        <v>22850</v>
      </c>
      <c r="G28" s="93">
        <f t="shared" si="3"/>
        <v>52090</v>
      </c>
      <c r="H28" s="93">
        <f>SUM(A28:G28)</f>
        <v>184770</v>
      </c>
      <c r="J28" s="156">
        <f>H28-H26-H27</f>
        <v>105645</v>
      </c>
    </row>
    <row r="29" spans="1:10" x14ac:dyDescent="0.2">
      <c r="A29" s="127"/>
      <c r="B29" s="127"/>
      <c r="C29" s="127"/>
      <c r="D29" s="127"/>
      <c r="E29" s="127"/>
      <c r="F29" s="127"/>
      <c r="G29" s="127"/>
      <c r="H29" s="127"/>
    </row>
    <row r="30" spans="1:10" x14ac:dyDescent="0.2">
      <c r="A30" s="93" t="s">
        <v>137</v>
      </c>
      <c r="B30" s="93" t="s">
        <v>76</v>
      </c>
      <c r="C30" s="93" t="s">
        <v>78</v>
      </c>
      <c r="D30" s="93" t="s">
        <v>79</v>
      </c>
      <c r="E30" s="93" t="s">
        <v>80</v>
      </c>
      <c r="F30" s="93" t="s">
        <v>87</v>
      </c>
      <c r="G30" s="127"/>
      <c r="H30" s="127"/>
    </row>
    <row r="31" spans="1:10" x14ac:dyDescent="0.2">
      <c r="A31" s="93" t="s">
        <v>82</v>
      </c>
      <c r="B31" s="93">
        <v>176</v>
      </c>
      <c r="C31" s="93">
        <v>168</v>
      </c>
      <c r="D31" s="93">
        <v>160</v>
      </c>
      <c r="E31" s="93">
        <v>176</v>
      </c>
      <c r="F31" s="93">
        <f>SUM(B31:E31)</f>
        <v>680</v>
      </c>
      <c r="G31" s="127"/>
      <c r="H31" s="127"/>
    </row>
    <row r="32" spans="1:10" x14ac:dyDescent="0.2">
      <c r="A32" s="93" t="s">
        <v>83</v>
      </c>
      <c r="B32" s="93">
        <v>40</v>
      </c>
      <c r="C32" s="93">
        <v>42</v>
      </c>
      <c r="D32" s="93">
        <v>40</v>
      </c>
      <c r="E32" s="93">
        <v>42</v>
      </c>
      <c r="F32" s="93">
        <f t="shared" ref="F32:F37" si="4">SUM(B32:E32)</f>
        <v>164</v>
      </c>
      <c r="G32" s="127"/>
      <c r="H32" s="127"/>
    </row>
    <row r="33" spans="1:9" x14ac:dyDescent="0.2">
      <c r="A33" s="93" t="s">
        <v>84</v>
      </c>
      <c r="B33" s="93" t="s">
        <v>77</v>
      </c>
      <c r="C33" s="93" t="s">
        <v>77</v>
      </c>
      <c r="D33" s="93" t="s">
        <v>77</v>
      </c>
      <c r="E33" s="93">
        <v>0</v>
      </c>
      <c r="F33" s="93">
        <f t="shared" si="4"/>
        <v>0</v>
      </c>
      <c r="G33" s="127"/>
      <c r="H33" s="127"/>
    </row>
    <row r="34" spans="1:9" x14ac:dyDescent="0.2">
      <c r="A34" s="93" t="s">
        <v>85</v>
      </c>
      <c r="B34" s="93">
        <v>7800</v>
      </c>
      <c r="C34" s="93">
        <v>6500</v>
      </c>
      <c r="D34" s="93">
        <v>7900</v>
      </c>
      <c r="E34" s="93">
        <v>8000</v>
      </c>
      <c r="F34" s="93">
        <f t="shared" si="4"/>
        <v>30200</v>
      </c>
      <c r="G34" s="127"/>
      <c r="H34" s="127"/>
    </row>
    <row r="35" spans="1:9" x14ac:dyDescent="0.2">
      <c r="A35" s="93" t="s">
        <v>84</v>
      </c>
      <c r="B35" s="93" t="s">
        <v>77</v>
      </c>
      <c r="C35" s="93" t="s">
        <v>77</v>
      </c>
      <c r="D35" s="93" t="s">
        <v>77</v>
      </c>
      <c r="E35" s="93">
        <v>0</v>
      </c>
      <c r="F35" s="93">
        <f t="shared" si="4"/>
        <v>0</v>
      </c>
      <c r="G35" s="127"/>
      <c r="H35" s="127"/>
    </row>
    <row r="36" spans="1:9" x14ac:dyDescent="0.2">
      <c r="A36" s="93" t="s">
        <v>86</v>
      </c>
      <c r="B36" s="93" t="s">
        <v>77</v>
      </c>
      <c r="C36" s="93">
        <v>3000</v>
      </c>
      <c r="D36" s="93"/>
      <c r="E36" s="93">
        <v>2000</v>
      </c>
      <c r="F36" s="93">
        <f t="shared" si="4"/>
        <v>5000</v>
      </c>
      <c r="G36" s="127"/>
      <c r="H36" s="127"/>
    </row>
    <row r="37" spans="1:9" x14ac:dyDescent="0.2">
      <c r="A37" s="93" t="s">
        <v>44</v>
      </c>
      <c r="B37" s="93">
        <f>B34</f>
        <v>7800</v>
      </c>
      <c r="C37" s="93">
        <f>C34</f>
        <v>6500</v>
      </c>
      <c r="D37" s="93">
        <f>D34</f>
        <v>7900</v>
      </c>
      <c r="E37" s="93">
        <f>E34</f>
        <v>8000</v>
      </c>
      <c r="F37" s="93">
        <f t="shared" si="4"/>
        <v>30200</v>
      </c>
      <c r="G37" s="127"/>
      <c r="H37" s="127"/>
    </row>
    <row r="39" spans="1:9" x14ac:dyDescent="0.2">
      <c r="A39" s="93" t="s">
        <v>138</v>
      </c>
      <c r="B39" s="93" t="s">
        <v>97</v>
      </c>
      <c r="C39" s="93" t="s">
        <v>98</v>
      </c>
      <c r="D39" s="93" t="s">
        <v>87</v>
      </c>
      <c r="E39" s="93" t="s">
        <v>76</v>
      </c>
      <c r="F39" s="93" t="s">
        <v>78</v>
      </c>
      <c r="G39" s="93" t="s">
        <v>79</v>
      </c>
      <c r="H39" s="93" t="s">
        <v>80</v>
      </c>
      <c r="I39" s="93" t="s">
        <v>87</v>
      </c>
    </row>
    <row r="40" spans="1:9" x14ac:dyDescent="0.2">
      <c r="A40" s="93" t="s">
        <v>82</v>
      </c>
      <c r="B40" s="93">
        <v>176</v>
      </c>
      <c r="C40" s="93">
        <v>168</v>
      </c>
      <c r="D40" s="93">
        <f>SUM(B40:C40)</f>
        <v>344</v>
      </c>
      <c r="E40" s="93">
        <v>160</v>
      </c>
      <c r="F40" s="93">
        <v>176</v>
      </c>
      <c r="G40" s="93">
        <v>160</v>
      </c>
      <c r="H40" s="93">
        <v>168</v>
      </c>
      <c r="I40" s="93">
        <f>SUM(E40:H40)</f>
        <v>664</v>
      </c>
    </row>
    <row r="41" spans="1:9" x14ac:dyDescent="0.2">
      <c r="A41" s="93" t="s">
        <v>83</v>
      </c>
      <c r="B41" s="93">
        <v>176</v>
      </c>
      <c r="C41" s="93">
        <v>48</v>
      </c>
      <c r="D41" s="93">
        <f t="shared" ref="D41:D46" si="5">SUM(B41:C41)</f>
        <v>224</v>
      </c>
      <c r="E41" s="93">
        <v>160</v>
      </c>
      <c r="F41" s="93">
        <v>96</v>
      </c>
      <c r="G41" s="93">
        <v>160</v>
      </c>
      <c r="H41" s="93">
        <v>168</v>
      </c>
      <c r="I41" s="93">
        <f t="shared" ref="I41:I46" si="6">SUM(E41:H41)</f>
        <v>584</v>
      </c>
    </row>
    <row r="42" spans="1:9" x14ac:dyDescent="0.2">
      <c r="A42" s="93" t="s">
        <v>84</v>
      </c>
      <c r="B42" s="93">
        <v>0</v>
      </c>
      <c r="C42" s="93">
        <v>120</v>
      </c>
      <c r="D42" s="93">
        <f t="shared" si="5"/>
        <v>120</v>
      </c>
      <c r="E42" s="93" t="s">
        <v>77</v>
      </c>
      <c r="F42" s="93">
        <v>80</v>
      </c>
      <c r="G42" s="93">
        <v>0</v>
      </c>
      <c r="H42" s="93">
        <v>0</v>
      </c>
      <c r="I42" s="93">
        <f t="shared" si="6"/>
        <v>80</v>
      </c>
    </row>
    <row r="43" spans="1:9" x14ac:dyDescent="0.2">
      <c r="A43" s="93" t="s">
        <v>85</v>
      </c>
      <c r="B43" s="93">
        <v>20000</v>
      </c>
      <c r="C43" s="93">
        <v>7500</v>
      </c>
      <c r="D43" s="93">
        <f t="shared" si="5"/>
        <v>27500</v>
      </c>
      <c r="E43" s="93">
        <v>20000</v>
      </c>
      <c r="F43" s="93">
        <v>15455</v>
      </c>
      <c r="G43" s="93">
        <v>20000</v>
      </c>
      <c r="H43" s="93">
        <v>20000</v>
      </c>
      <c r="I43" s="93">
        <f t="shared" si="6"/>
        <v>75455</v>
      </c>
    </row>
    <row r="44" spans="1:9" x14ac:dyDescent="0.2">
      <c r="A44" s="93" t="s">
        <v>84</v>
      </c>
      <c r="B44" s="93" t="s">
        <v>77</v>
      </c>
      <c r="C44" s="93">
        <v>22150</v>
      </c>
      <c r="D44" s="93">
        <f t="shared" si="5"/>
        <v>22150</v>
      </c>
      <c r="E44" s="93">
        <v>0</v>
      </c>
      <c r="F44" s="93">
        <v>16850</v>
      </c>
      <c r="G44" s="93">
        <v>0</v>
      </c>
      <c r="H44" s="93">
        <v>0</v>
      </c>
      <c r="I44" s="93">
        <f t="shared" si="6"/>
        <v>16850</v>
      </c>
    </row>
    <row r="45" spans="1:9" x14ac:dyDescent="0.2">
      <c r="A45" s="93" t="s">
        <v>86</v>
      </c>
      <c r="B45" s="93" t="s">
        <v>77</v>
      </c>
      <c r="C45" s="93" t="s">
        <v>77</v>
      </c>
      <c r="D45" s="93">
        <f t="shared" si="5"/>
        <v>0</v>
      </c>
      <c r="E45" s="93">
        <v>0</v>
      </c>
      <c r="F45" s="93">
        <v>0</v>
      </c>
      <c r="G45" s="93">
        <v>0</v>
      </c>
      <c r="H45" s="93">
        <v>50000</v>
      </c>
      <c r="I45" s="93">
        <f t="shared" si="6"/>
        <v>50000</v>
      </c>
    </row>
    <row r="46" spans="1:9" x14ac:dyDescent="0.2">
      <c r="A46" s="93" t="s">
        <v>44</v>
      </c>
      <c r="B46" s="93">
        <v>20000</v>
      </c>
      <c r="C46" s="93">
        <v>20000</v>
      </c>
      <c r="D46" s="93">
        <f t="shared" si="5"/>
        <v>40000</v>
      </c>
      <c r="E46" s="93">
        <f>E43+E44+E45</f>
        <v>20000</v>
      </c>
      <c r="F46" s="93">
        <f>F43+F44+F45</f>
        <v>32305</v>
      </c>
      <c r="G46" s="93">
        <f>G43+G44+G45</f>
        <v>20000</v>
      </c>
      <c r="H46" s="93">
        <f>H43+H44+H45</f>
        <v>70000</v>
      </c>
      <c r="I46" s="93">
        <f t="shared" si="6"/>
        <v>142305</v>
      </c>
    </row>
    <row r="48" spans="1:9" x14ac:dyDescent="0.2">
      <c r="A48" s="93" t="s">
        <v>139</v>
      </c>
      <c r="B48" s="93" t="s">
        <v>76</v>
      </c>
      <c r="C48" s="93" t="s">
        <v>78</v>
      </c>
      <c r="D48" s="93" t="s">
        <v>79</v>
      </c>
      <c r="E48" s="93" t="s">
        <v>80</v>
      </c>
      <c r="F48" s="93" t="s">
        <v>87</v>
      </c>
      <c r="G48" s="127"/>
      <c r="H48" s="127"/>
    </row>
    <row r="49" spans="1:8" x14ac:dyDescent="0.2">
      <c r="A49" s="93" t="s">
        <v>82</v>
      </c>
      <c r="B49" s="93">
        <v>176</v>
      </c>
      <c r="C49" s="93">
        <v>168</v>
      </c>
      <c r="D49" s="93">
        <v>160</v>
      </c>
      <c r="E49" s="93">
        <v>176</v>
      </c>
      <c r="F49" s="93">
        <f>SUM(B49:E49)</f>
        <v>680</v>
      </c>
      <c r="G49" s="127"/>
      <c r="H49" s="127"/>
    </row>
    <row r="50" spans="1:8" x14ac:dyDescent="0.2">
      <c r="A50" s="93" t="s">
        <v>83</v>
      </c>
      <c r="B50" s="93">
        <v>45</v>
      </c>
      <c r="C50" s="93">
        <v>50</v>
      </c>
      <c r="D50" s="93">
        <v>40</v>
      </c>
      <c r="E50" s="93">
        <v>35</v>
      </c>
      <c r="F50" s="93">
        <f t="shared" ref="F50:F55" si="7">SUM(B50:E50)</f>
        <v>170</v>
      </c>
      <c r="G50" s="127"/>
      <c r="H50" s="127"/>
    </row>
    <row r="51" spans="1:8" x14ac:dyDescent="0.2">
      <c r="A51" s="93" t="s">
        <v>84</v>
      </c>
      <c r="B51" s="93" t="s">
        <v>77</v>
      </c>
      <c r="C51" s="93" t="s">
        <v>77</v>
      </c>
      <c r="D51" s="93" t="s">
        <v>77</v>
      </c>
      <c r="E51" s="93">
        <v>0</v>
      </c>
      <c r="F51" s="93">
        <f t="shared" si="7"/>
        <v>0</v>
      </c>
      <c r="G51" s="127"/>
      <c r="H51" s="127"/>
    </row>
    <row r="52" spans="1:8" x14ac:dyDescent="0.2">
      <c r="A52" s="93" t="s">
        <v>85</v>
      </c>
      <c r="B52" s="93">
        <v>12000</v>
      </c>
      <c r="C52" s="93">
        <v>16000</v>
      </c>
      <c r="D52" s="93">
        <v>1500</v>
      </c>
      <c r="E52" s="93">
        <v>13000</v>
      </c>
      <c r="F52" s="93">
        <f t="shared" si="7"/>
        <v>42500</v>
      </c>
      <c r="G52" s="127"/>
      <c r="H52" s="127"/>
    </row>
    <row r="53" spans="1:8" x14ac:dyDescent="0.2">
      <c r="A53" s="93" t="s">
        <v>84</v>
      </c>
      <c r="B53" s="93" t="s">
        <v>77</v>
      </c>
      <c r="C53" s="93" t="s">
        <v>77</v>
      </c>
      <c r="D53" s="93" t="s">
        <v>77</v>
      </c>
      <c r="E53" s="93">
        <v>0</v>
      </c>
      <c r="F53" s="93">
        <f t="shared" si="7"/>
        <v>0</v>
      </c>
      <c r="G53" s="127"/>
      <c r="H53" s="127"/>
    </row>
    <row r="54" spans="1:8" x14ac:dyDescent="0.2">
      <c r="A54" s="93" t="s">
        <v>86</v>
      </c>
      <c r="B54" s="93">
        <v>5000</v>
      </c>
      <c r="C54" s="93">
        <v>3000</v>
      </c>
      <c r="D54" s="93"/>
      <c r="E54" s="93" t="s">
        <v>77</v>
      </c>
      <c r="F54" s="93">
        <f t="shared" si="7"/>
        <v>8000</v>
      </c>
      <c r="G54" s="127"/>
      <c r="H54" s="127"/>
    </row>
    <row r="55" spans="1:8" x14ac:dyDescent="0.2">
      <c r="A55" s="93" t="s">
        <v>44</v>
      </c>
      <c r="B55" s="93">
        <f>B52</f>
        <v>12000</v>
      </c>
      <c r="C55" s="93">
        <f>C52</f>
        <v>16000</v>
      </c>
      <c r="D55" s="93">
        <f>D52</f>
        <v>1500</v>
      </c>
      <c r="E55" s="93">
        <f>E52</f>
        <v>13000</v>
      </c>
      <c r="F55" s="93">
        <f t="shared" si="7"/>
        <v>42500</v>
      </c>
      <c r="G55" s="127"/>
      <c r="H55" s="127"/>
    </row>
    <row r="57" spans="1:8" x14ac:dyDescent="0.2">
      <c r="A57" s="93" t="s">
        <v>140</v>
      </c>
      <c r="B57" s="93" t="s">
        <v>76</v>
      </c>
      <c r="C57" s="93" t="s">
        <v>78</v>
      </c>
      <c r="D57" s="93" t="s">
        <v>79</v>
      </c>
      <c r="E57" s="93" t="s">
        <v>80</v>
      </c>
      <c r="F57" s="93" t="s">
        <v>81</v>
      </c>
      <c r="G57" s="93" t="s">
        <v>99</v>
      </c>
      <c r="H57" s="93" t="s">
        <v>87</v>
      </c>
    </row>
    <row r="58" spans="1:8" x14ac:dyDescent="0.2">
      <c r="A58" s="93" t="s">
        <v>82</v>
      </c>
      <c r="B58" s="93">
        <v>176</v>
      </c>
      <c r="C58" s="93">
        <v>168</v>
      </c>
      <c r="D58" s="93">
        <v>160</v>
      </c>
      <c r="E58" s="93">
        <v>176</v>
      </c>
      <c r="F58" s="93">
        <v>160</v>
      </c>
      <c r="G58" s="93">
        <v>168</v>
      </c>
      <c r="H58" s="93">
        <f>SUM(A58:G58)</f>
        <v>1008</v>
      </c>
    </row>
    <row r="59" spans="1:8" x14ac:dyDescent="0.2">
      <c r="A59" s="93" t="s">
        <v>83</v>
      </c>
      <c r="B59" s="93">
        <v>176</v>
      </c>
      <c r="C59" s="93">
        <v>156</v>
      </c>
      <c r="D59" s="93">
        <v>160</v>
      </c>
      <c r="E59" s="93">
        <v>136</v>
      </c>
      <c r="F59" s="93">
        <v>112</v>
      </c>
      <c r="G59" s="93">
        <v>136</v>
      </c>
      <c r="H59" s="93">
        <f>SUM(A59:G59)</f>
        <v>876</v>
      </c>
    </row>
    <row r="60" spans="1:8" x14ac:dyDescent="0.2">
      <c r="A60" s="93" t="s">
        <v>84</v>
      </c>
      <c r="B60" s="93" t="s">
        <v>77</v>
      </c>
      <c r="C60" s="93" t="s">
        <v>77</v>
      </c>
      <c r="D60" s="93" t="s">
        <v>77</v>
      </c>
      <c r="E60" s="93">
        <v>40</v>
      </c>
      <c r="F60" s="93">
        <v>48</v>
      </c>
      <c r="G60" s="93">
        <v>32</v>
      </c>
      <c r="H60" s="93">
        <f t="shared" ref="H60:H69" si="8">SUM(A60:G60)</f>
        <v>120</v>
      </c>
    </row>
    <row r="61" spans="1:8" x14ac:dyDescent="0.2">
      <c r="A61" s="93" t="s">
        <v>89</v>
      </c>
      <c r="B61" s="93"/>
      <c r="C61" s="93"/>
      <c r="D61" s="93"/>
      <c r="E61" s="93"/>
      <c r="F61" s="93"/>
      <c r="G61" s="93"/>
      <c r="H61" s="93">
        <f t="shared" si="8"/>
        <v>0</v>
      </c>
    </row>
    <row r="62" spans="1:8" x14ac:dyDescent="0.2">
      <c r="A62" s="93" t="s">
        <v>101</v>
      </c>
      <c r="B62" s="93"/>
      <c r="C62" s="93">
        <v>4</v>
      </c>
      <c r="D62" s="93"/>
      <c r="E62" s="93"/>
      <c r="F62" s="93"/>
      <c r="G62" s="93"/>
      <c r="H62" s="93">
        <f t="shared" si="8"/>
        <v>4</v>
      </c>
    </row>
    <row r="63" spans="1:8" x14ac:dyDescent="0.2">
      <c r="A63" s="93" t="s">
        <v>88</v>
      </c>
      <c r="B63" s="93" t="s">
        <v>77</v>
      </c>
      <c r="C63" s="93">
        <v>8</v>
      </c>
      <c r="D63" s="93" t="s">
        <v>77</v>
      </c>
      <c r="E63" s="93" t="s">
        <v>77</v>
      </c>
      <c r="F63" s="93" t="s">
        <v>77</v>
      </c>
      <c r="G63" s="93" t="s">
        <v>77</v>
      </c>
      <c r="H63" s="93">
        <f t="shared" si="8"/>
        <v>8</v>
      </c>
    </row>
    <row r="64" spans="1:8" x14ac:dyDescent="0.2">
      <c r="A64" s="93" t="s">
        <v>85</v>
      </c>
      <c r="B64" s="93">
        <v>20000</v>
      </c>
      <c r="C64" s="93">
        <v>18572</v>
      </c>
      <c r="D64" s="93">
        <v>20000</v>
      </c>
      <c r="E64" s="93">
        <v>15455</v>
      </c>
      <c r="F64" s="93">
        <v>14000</v>
      </c>
      <c r="G64" s="93">
        <v>16190</v>
      </c>
      <c r="H64" s="93">
        <f>SUM(A64:G64)</f>
        <v>104217</v>
      </c>
    </row>
    <row r="65" spans="1:8" x14ac:dyDescent="0.2">
      <c r="A65" s="93" t="s">
        <v>84</v>
      </c>
      <c r="B65" s="93">
        <v>0</v>
      </c>
      <c r="C65" s="93">
        <v>0</v>
      </c>
      <c r="D65" s="93">
        <v>0</v>
      </c>
      <c r="E65" s="93">
        <v>7375</v>
      </c>
      <c r="F65" s="93">
        <v>8850</v>
      </c>
      <c r="G65" s="93">
        <v>5900</v>
      </c>
      <c r="H65" s="93">
        <f t="shared" si="8"/>
        <v>22125</v>
      </c>
    </row>
    <row r="66" spans="1:8" x14ac:dyDescent="0.2">
      <c r="A66" s="93" t="s">
        <v>101</v>
      </c>
      <c r="B66" s="93" t="s">
        <v>77</v>
      </c>
      <c r="C66" s="93">
        <v>476</v>
      </c>
      <c r="D66" s="93" t="s">
        <v>77</v>
      </c>
      <c r="E66" s="93" t="s">
        <v>77</v>
      </c>
      <c r="F66" s="93" t="s">
        <v>77</v>
      </c>
      <c r="G66" s="93" t="s">
        <v>77</v>
      </c>
      <c r="H66" s="93">
        <f t="shared" si="8"/>
        <v>476</v>
      </c>
    </row>
    <row r="67" spans="1:8" x14ac:dyDescent="0.2">
      <c r="A67" s="93" t="s">
        <v>88</v>
      </c>
      <c r="B67" s="93"/>
      <c r="C67" s="93">
        <v>952</v>
      </c>
      <c r="D67" s="93"/>
      <c r="E67" s="93"/>
      <c r="F67" s="93"/>
      <c r="G67" s="93"/>
      <c r="H67" s="93">
        <f t="shared" si="8"/>
        <v>952</v>
      </c>
    </row>
    <row r="68" spans="1:8" x14ac:dyDescent="0.2">
      <c r="A68" s="93" t="s">
        <v>86</v>
      </c>
      <c r="B68" s="93">
        <v>0</v>
      </c>
      <c r="C68" s="93">
        <v>0</v>
      </c>
      <c r="D68" s="93">
        <v>0</v>
      </c>
      <c r="E68" s="93">
        <v>0</v>
      </c>
      <c r="F68" s="93">
        <v>0</v>
      </c>
      <c r="G68" s="93">
        <v>40000</v>
      </c>
      <c r="H68" s="93">
        <f t="shared" si="8"/>
        <v>40000</v>
      </c>
    </row>
    <row r="69" spans="1:8" x14ac:dyDescent="0.2">
      <c r="A69" s="161" t="s">
        <v>44</v>
      </c>
      <c r="B69" s="161">
        <f>B64+B65+B68</f>
        <v>20000</v>
      </c>
      <c r="C69" s="161">
        <f>C64+C65+C68+C66+C67</f>
        <v>20000</v>
      </c>
      <c r="D69" s="161">
        <f>D64+D65+D68</f>
        <v>20000</v>
      </c>
      <c r="E69" s="161">
        <f>E64+E65+E68</f>
        <v>22830</v>
      </c>
      <c r="F69" s="161">
        <f>F64+F65+F68</f>
        <v>22850</v>
      </c>
      <c r="G69" s="161">
        <f>G64+G65+G68</f>
        <v>62090</v>
      </c>
      <c r="H69" s="161">
        <f t="shared" si="8"/>
        <v>167770</v>
      </c>
    </row>
    <row r="71" spans="1:8" x14ac:dyDescent="0.2">
      <c r="A71" s="93" t="s">
        <v>147</v>
      </c>
      <c r="B71" s="93" t="s">
        <v>76</v>
      </c>
      <c r="C71" s="93" t="s">
        <v>78</v>
      </c>
      <c r="D71" s="93" t="s">
        <v>79</v>
      </c>
      <c r="E71" s="93" t="s">
        <v>80</v>
      </c>
      <c r="F71" s="93" t="s">
        <v>81</v>
      </c>
      <c r="G71" s="93" t="s">
        <v>99</v>
      </c>
      <c r="H71" s="93" t="s">
        <v>87</v>
      </c>
    </row>
    <row r="72" spans="1:8" x14ac:dyDescent="0.2">
      <c r="A72" s="93" t="s">
        <v>82</v>
      </c>
      <c r="B72" s="93">
        <v>176</v>
      </c>
      <c r="C72" s="93">
        <v>168</v>
      </c>
      <c r="D72" s="93">
        <v>160</v>
      </c>
      <c r="E72" s="93">
        <v>176</v>
      </c>
      <c r="F72" s="93">
        <v>160</v>
      </c>
      <c r="G72" s="93">
        <v>168</v>
      </c>
      <c r="H72" s="93">
        <f>SUM(A72:G72)</f>
        <v>1008</v>
      </c>
    </row>
    <row r="73" spans="1:8" x14ac:dyDescent="0.2">
      <c r="A73" s="93" t="s">
        <v>83</v>
      </c>
      <c r="B73" s="93">
        <v>136</v>
      </c>
      <c r="C73" s="93">
        <v>128</v>
      </c>
      <c r="D73" s="93">
        <v>160</v>
      </c>
      <c r="E73" s="93">
        <v>176</v>
      </c>
      <c r="F73" s="93">
        <v>160</v>
      </c>
      <c r="G73" s="93">
        <v>128</v>
      </c>
      <c r="H73" s="93">
        <f>SUM(A73:G73)</f>
        <v>888</v>
      </c>
    </row>
    <row r="74" spans="1:8" x14ac:dyDescent="0.2">
      <c r="A74" s="93" t="s">
        <v>84</v>
      </c>
      <c r="B74" s="93">
        <v>40</v>
      </c>
      <c r="C74" s="93">
        <v>40</v>
      </c>
      <c r="D74" s="93" t="s">
        <v>77</v>
      </c>
      <c r="E74" s="93"/>
      <c r="F74" s="93"/>
      <c r="G74" s="93">
        <v>40</v>
      </c>
      <c r="H74" s="93">
        <f t="shared" ref="H74:H78" si="9">SUM(A74:G74)</f>
        <v>120</v>
      </c>
    </row>
    <row r="75" spans="1:8" x14ac:dyDescent="0.2">
      <c r="A75" s="93" t="s">
        <v>89</v>
      </c>
      <c r="B75" s="93"/>
      <c r="C75" s="93"/>
      <c r="D75" s="93"/>
      <c r="E75" s="93"/>
      <c r="F75" s="93"/>
      <c r="G75" s="93"/>
      <c r="H75" s="93">
        <f t="shared" si="9"/>
        <v>0</v>
      </c>
    </row>
    <row r="76" spans="1:8" x14ac:dyDescent="0.2">
      <c r="A76" s="93" t="s">
        <v>85</v>
      </c>
      <c r="B76" s="93">
        <v>20000</v>
      </c>
      <c r="C76" s="93">
        <v>20000</v>
      </c>
      <c r="D76" s="93">
        <v>20000</v>
      </c>
      <c r="E76" s="93">
        <v>15455</v>
      </c>
      <c r="F76" s="93">
        <v>14000</v>
      </c>
      <c r="G76" s="93">
        <v>16190</v>
      </c>
      <c r="H76" s="93">
        <f t="shared" si="9"/>
        <v>105645</v>
      </c>
    </row>
    <row r="77" spans="1:8" x14ac:dyDescent="0.2">
      <c r="A77" s="93" t="s">
        <v>84</v>
      </c>
      <c r="B77" s="93">
        <v>8850</v>
      </c>
      <c r="C77" s="93">
        <v>7375</v>
      </c>
      <c r="D77" s="93">
        <v>0</v>
      </c>
      <c r="E77" s="93"/>
      <c r="F77" s="93"/>
      <c r="G77" s="93">
        <v>5900</v>
      </c>
      <c r="H77" s="93">
        <f t="shared" si="9"/>
        <v>22125</v>
      </c>
    </row>
    <row r="78" spans="1:8" x14ac:dyDescent="0.2">
      <c r="A78" s="93" t="s">
        <v>86</v>
      </c>
      <c r="B78" s="93">
        <v>20000</v>
      </c>
      <c r="C78" s="93">
        <v>20000</v>
      </c>
      <c r="D78" s="93">
        <v>0</v>
      </c>
      <c r="E78" s="93">
        <v>0</v>
      </c>
      <c r="F78" s="93">
        <v>0</v>
      </c>
      <c r="G78" s="93">
        <v>0</v>
      </c>
      <c r="H78" s="93">
        <f t="shared" si="9"/>
        <v>40000</v>
      </c>
    </row>
    <row r="79" spans="1:8" x14ac:dyDescent="0.2">
      <c r="A79" s="93" t="s">
        <v>44</v>
      </c>
      <c r="B79" s="93">
        <f t="shared" ref="B79:G79" si="10">B76+B77+B78</f>
        <v>48850</v>
      </c>
      <c r="C79" s="93">
        <f t="shared" si="10"/>
        <v>47375</v>
      </c>
      <c r="D79" s="93">
        <f t="shared" si="10"/>
        <v>20000</v>
      </c>
      <c r="E79" s="93">
        <f t="shared" si="10"/>
        <v>15455</v>
      </c>
      <c r="F79" s="93">
        <f t="shared" si="10"/>
        <v>14000</v>
      </c>
      <c r="G79" s="93">
        <f t="shared" si="10"/>
        <v>22090</v>
      </c>
      <c r="H79" s="93">
        <f>SUM(A79:G79)</f>
        <v>167770</v>
      </c>
    </row>
    <row r="81" spans="1:8" x14ac:dyDescent="0.2">
      <c r="A81" s="93" t="s">
        <v>165</v>
      </c>
      <c r="B81" s="93" t="s">
        <v>76</v>
      </c>
      <c r="C81" s="93" t="s">
        <v>78</v>
      </c>
      <c r="D81" s="93" t="s">
        <v>79</v>
      </c>
      <c r="E81" s="93" t="s">
        <v>80</v>
      </c>
      <c r="F81" s="93" t="s">
        <v>81</v>
      </c>
      <c r="G81" s="93" t="s">
        <v>99</v>
      </c>
      <c r="H81" s="93" t="s">
        <v>87</v>
      </c>
    </row>
    <row r="82" spans="1:8" x14ac:dyDescent="0.2">
      <c r="A82" s="93" t="s">
        <v>82</v>
      </c>
      <c r="B82" s="93">
        <v>176</v>
      </c>
      <c r="C82" s="93">
        <v>168</v>
      </c>
      <c r="D82" s="93">
        <v>160</v>
      </c>
      <c r="E82" s="93">
        <v>176</v>
      </c>
      <c r="F82" s="93">
        <v>160</v>
      </c>
      <c r="G82" s="93">
        <v>168</v>
      </c>
      <c r="H82" s="93">
        <f>SUM(A82:G82)</f>
        <v>1008</v>
      </c>
    </row>
    <row r="83" spans="1:8" x14ac:dyDescent="0.2">
      <c r="A83" s="93" t="s">
        <v>83</v>
      </c>
      <c r="B83" s="93">
        <v>136</v>
      </c>
      <c r="C83" s="93">
        <v>128</v>
      </c>
      <c r="D83" s="93">
        <v>160</v>
      </c>
      <c r="E83" s="93">
        <v>176</v>
      </c>
      <c r="F83" s="93">
        <v>160</v>
      </c>
      <c r="G83" s="93">
        <v>128</v>
      </c>
      <c r="H83" s="93">
        <f>SUM(A83:G83)</f>
        <v>888</v>
      </c>
    </row>
    <row r="84" spans="1:8" x14ac:dyDescent="0.2">
      <c r="A84" s="93" t="s">
        <v>84</v>
      </c>
      <c r="B84" s="93">
        <v>40</v>
      </c>
      <c r="C84" s="93">
        <v>40</v>
      </c>
      <c r="D84" s="93" t="s">
        <v>77</v>
      </c>
      <c r="E84" s="93"/>
      <c r="F84" s="93"/>
      <c r="G84" s="93">
        <v>40</v>
      </c>
      <c r="H84" s="93">
        <f t="shared" ref="H84:H88" si="11">SUM(A84:G84)</f>
        <v>120</v>
      </c>
    </row>
    <row r="85" spans="1:8" x14ac:dyDescent="0.2">
      <c r="A85" s="93" t="s">
        <v>89</v>
      </c>
      <c r="B85" s="93"/>
      <c r="C85" s="93"/>
      <c r="D85" s="93"/>
      <c r="E85" s="93"/>
      <c r="F85" s="93"/>
      <c r="G85" s="93"/>
      <c r="H85" s="93">
        <f t="shared" si="11"/>
        <v>0</v>
      </c>
    </row>
    <row r="86" spans="1:8" x14ac:dyDescent="0.2">
      <c r="A86" s="93" t="s">
        <v>85</v>
      </c>
      <c r="B86" s="93">
        <v>20000</v>
      </c>
      <c r="C86" s="93">
        <v>20000</v>
      </c>
      <c r="D86" s="93">
        <v>20000</v>
      </c>
      <c r="E86" s="93">
        <v>15455</v>
      </c>
      <c r="F86" s="93">
        <v>14000</v>
      </c>
      <c r="G86" s="93">
        <v>16190</v>
      </c>
      <c r="H86" s="93">
        <f t="shared" si="11"/>
        <v>105645</v>
      </c>
    </row>
    <row r="87" spans="1:8" x14ac:dyDescent="0.2">
      <c r="A87" s="93" t="s">
        <v>84</v>
      </c>
      <c r="B87" s="93">
        <v>8850</v>
      </c>
      <c r="C87" s="93">
        <v>7375</v>
      </c>
      <c r="D87" s="93">
        <v>0</v>
      </c>
      <c r="E87" s="93"/>
      <c r="F87" s="93"/>
      <c r="G87" s="93">
        <v>5900</v>
      </c>
      <c r="H87" s="93">
        <f t="shared" si="11"/>
        <v>22125</v>
      </c>
    </row>
    <row r="88" spans="1:8" x14ac:dyDescent="0.2">
      <c r="A88" s="93" t="s">
        <v>86</v>
      </c>
      <c r="B88" s="93">
        <v>20000</v>
      </c>
      <c r="C88" s="93">
        <v>20000</v>
      </c>
      <c r="D88" s="93">
        <v>0</v>
      </c>
      <c r="E88" s="93">
        <v>0</v>
      </c>
      <c r="F88" s="93">
        <v>0</v>
      </c>
      <c r="G88" s="93">
        <v>0</v>
      </c>
      <c r="H88" s="93">
        <f t="shared" si="11"/>
        <v>40000</v>
      </c>
    </row>
    <row r="89" spans="1:8" x14ac:dyDescent="0.2">
      <c r="A89" s="93" t="s">
        <v>44</v>
      </c>
      <c r="B89" s="93">
        <f t="shared" ref="B89:G89" si="12">B86+B87+B88</f>
        <v>48850</v>
      </c>
      <c r="C89" s="93">
        <f t="shared" si="12"/>
        <v>47375</v>
      </c>
      <c r="D89" s="93">
        <f t="shared" si="12"/>
        <v>20000</v>
      </c>
      <c r="E89" s="93">
        <f t="shared" si="12"/>
        <v>15455</v>
      </c>
      <c r="F89" s="93">
        <f t="shared" si="12"/>
        <v>14000</v>
      </c>
      <c r="G89" s="93">
        <f t="shared" si="12"/>
        <v>22090</v>
      </c>
      <c r="H89" s="93">
        <f>SUM(A89:G89)</f>
        <v>167770</v>
      </c>
    </row>
  </sheetData>
  <sheetProtection algorithmName="SHA-512" hashValue="1+FOwBL4ctZl672r/ShfVfk2URkBpxEdLLeZE/XokPRw/uOE+g2YgAI/CBN8JN4oH9slgyfwix+Y0rgaht4t9A==" saltValue="g3bdDUbfRIWyUHWTh8wx3A==" spinCount="100000" sheet="1" objects="1" scenarios="1"/>
  <customSheetViews>
    <customSheetView guid="{DCFAC535-E3F1-45EC-A63D-2E956F3DA7F7}">
      <pageMargins left="0.70866141732283472" right="0.70866141732283472" top="0.78740157480314965" bottom="0.78740157480314965" header="0.31496062992125984" footer="0.31496062992125984"/>
      <pageSetup paperSize="9" scale="90" orientation="portrait" r:id="rId1"/>
    </customSheetView>
  </customSheetViews>
  <pageMargins left="0.70866141732283472" right="0.70866141732283472" top="0.78740157480314965" bottom="0.78740157480314965" header="0.31496062992125984" footer="0.31496062992125984"/>
  <pageSetup paperSize="9" scale="90"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3"/>
  <dimension ref="A1:T178"/>
  <sheetViews>
    <sheetView showGridLines="0" topLeftCell="A7" zoomScale="80" zoomScaleNormal="100" workbookViewId="0">
      <selection activeCell="M14" sqref="M14"/>
    </sheetView>
  </sheetViews>
  <sheetFormatPr defaultColWidth="9.140625" defaultRowHeight="12.75" x14ac:dyDescent="0.2"/>
  <cols>
    <col min="1" max="1" width="3.42578125" style="7" customWidth="1"/>
    <col min="2" max="2" width="19.85546875" style="7" customWidth="1"/>
    <col min="3" max="3" width="8.28515625" style="7" customWidth="1"/>
    <col min="4" max="4" width="16.5703125" style="7" customWidth="1"/>
    <col min="5" max="5" width="18.42578125" style="7" customWidth="1"/>
    <col min="6" max="6" width="17.85546875" style="66" customWidth="1"/>
    <col min="7" max="7" width="11.85546875" style="7" customWidth="1"/>
    <col min="8" max="8" width="14.7109375" style="7" customWidth="1"/>
    <col min="9" max="9" width="13.85546875" style="7" customWidth="1"/>
    <col min="10" max="13" width="14.28515625" style="7" customWidth="1"/>
    <col min="14" max="14" width="15.85546875" style="7" customWidth="1"/>
    <col min="15" max="15" width="15.5703125" style="7" customWidth="1"/>
    <col min="16" max="16" width="15.85546875" style="7" customWidth="1"/>
    <col min="17" max="18" width="15.85546875" style="7" hidden="1" customWidth="1"/>
    <col min="19" max="19" width="9.140625" style="7"/>
    <col min="20" max="20" width="25.7109375" style="7" customWidth="1"/>
    <col min="21" max="16384" width="9.140625" style="7"/>
  </cols>
  <sheetData>
    <row r="1" spans="1:20" ht="57.75" customHeight="1" x14ac:dyDescent="0.2">
      <c r="A1" s="307"/>
      <c r="B1" s="308"/>
      <c r="C1" s="308"/>
      <c r="D1" s="308"/>
      <c r="E1" s="308"/>
      <c r="F1" s="308"/>
      <c r="G1" s="308"/>
      <c r="H1" s="308"/>
      <c r="I1" s="308"/>
      <c r="J1" s="308"/>
      <c r="K1" s="308"/>
      <c r="L1" s="308"/>
      <c r="M1" s="308"/>
      <c r="N1" s="308"/>
      <c r="O1" s="308"/>
      <c r="P1" s="144"/>
    </row>
    <row r="2" spans="1:20" ht="15.75" customHeight="1" x14ac:dyDescent="0.2">
      <c r="A2" s="309" t="s">
        <v>207</v>
      </c>
      <c r="B2" s="310"/>
      <c r="C2" s="310"/>
      <c r="D2" s="310"/>
      <c r="E2" s="310"/>
      <c r="F2" s="310"/>
      <c r="G2" s="310"/>
      <c r="H2" s="310"/>
      <c r="I2" s="310"/>
      <c r="J2" s="310"/>
      <c r="K2" s="310"/>
      <c r="L2" s="310"/>
      <c r="M2" s="310"/>
      <c r="N2" s="310"/>
      <c r="O2" s="311"/>
    </row>
    <row r="3" spans="1:20" ht="14.25" customHeight="1" x14ac:dyDescent="0.2">
      <c r="A3" s="312" t="s">
        <v>31</v>
      </c>
      <c r="B3" s="313"/>
      <c r="C3" s="313"/>
      <c r="D3" s="314"/>
      <c r="E3" s="315" t="s">
        <v>32</v>
      </c>
      <c r="F3" s="316"/>
      <c r="G3" s="316"/>
      <c r="H3" s="316"/>
      <c r="I3" s="316"/>
      <c r="J3" s="316"/>
      <c r="K3" s="316"/>
      <c r="L3" s="316"/>
      <c r="M3" s="316"/>
      <c r="N3" s="316"/>
      <c r="O3" s="317"/>
    </row>
    <row r="4" spans="1:20" ht="15" customHeight="1" x14ac:dyDescent="0.2">
      <c r="A4" s="274"/>
      <c r="B4" s="318"/>
      <c r="C4" s="318"/>
      <c r="D4" s="318"/>
      <c r="E4" s="319"/>
      <c r="F4" s="320"/>
      <c r="G4" s="320"/>
      <c r="H4" s="320"/>
      <c r="I4" s="320"/>
      <c r="J4" s="320"/>
      <c r="K4" s="320"/>
      <c r="L4" s="320"/>
      <c r="M4" s="320"/>
      <c r="N4" s="320"/>
      <c r="O4" s="321"/>
    </row>
    <row r="5" spans="1:20" ht="16.5" customHeight="1" x14ac:dyDescent="0.2">
      <c r="A5" s="325" t="s">
        <v>33</v>
      </c>
      <c r="B5" s="326"/>
      <c r="C5" s="326"/>
      <c r="D5" s="326"/>
      <c r="E5" s="322"/>
      <c r="F5" s="323"/>
      <c r="G5" s="323"/>
      <c r="H5" s="323"/>
      <c r="I5" s="323"/>
      <c r="J5" s="323"/>
      <c r="K5" s="323"/>
      <c r="L5" s="323"/>
      <c r="M5" s="323"/>
      <c r="N5" s="323"/>
      <c r="O5" s="324"/>
      <c r="P5" s="58"/>
    </row>
    <row r="6" spans="1:20" ht="15" customHeight="1" x14ac:dyDescent="0.2">
      <c r="A6" s="274"/>
      <c r="B6" s="318"/>
      <c r="C6" s="318"/>
      <c r="D6" s="327"/>
      <c r="E6" s="328" t="s">
        <v>94</v>
      </c>
      <c r="F6" s="329"/>
      <c r="G6" s="394" t="s">
        <v>204</v>
      </c>
      <c r="H6" s="395"/>
      <c r="I6" s="332" t="s">
        <v>205</v>
      </c>
      <c r="J6" s="333"/>
      <c r="K6" s="178"/>
      <c r="L6" s="332" t="s">
        <v>206</v>
      </c>
      <c r="M6" s="333"/>
      <c r="N6" s="59"/>
      <c r="O6" s="59"/>
      <c r="P6" s="58"/>
    </row>
    <row r="7" spans="1:20" ht="14.25" customHeight="1" x14ac:dyDescent="0.2">
      <c r="A7" s="277" t="s">
        <v>118</v>
      </c>
      <c r="B7" s="278"/>
      <c r="C7" s="278"/>
      <c r="D7" s="287"/>
      <c r="E7" s="288" t="s">
        <v>34</v>
      </c>
      <c r="F7" s="289"/>
      <c r="G7" s="289"/>
      <c r="H7" s="290"/>
      <c r="I7" s="291">
        <f>I8+J8</f>
        <v>1010110</v>
      </c>
      <c r="J7" s="292"/>
      <c r="K7" s="177"/>
      <c r="L7" s="291">
        <f>L8+M8</f>
        <v>801705</v>
      </c>
      <c r="M7" s="292"/>
      <c r="N7" s="60" t="s">
        <v>35</v>
      </c>
      <c r="O7" s="60" t="s">
        <v>65</v>
      </c>
      <c r="P7" s="58"/>
    </row>
    <row r="8" spans="1:20" ht="15" customHeight="1" x14ac:dyDescent="0.2">
      <c r="A8" s="273"/>
      <c r="B8" s="273"/>
      <c r="C8" s="273"/>
      <c r="D8" s="274"/>
      <c r="E8" s="275" t="s">
        <v>36</v>
      </c>
      <c r="F8" s="276"/>
      <c r="G8" s="276"/>
      <c r="H8" s="276"/>
      <c r="I8" s="195">
        <f>SUM(I16+I19+I22+I25+I28+I31+I34+I37+I40+I43+I46+I49+I52+I55+I58+I61+I64+I67+I70+I73+I76+I79+I82+I85+I88+I91+I94+I97+I100+I103+I106+I109+I112+I115+I118+I121+I124+I127+I130+I133+I136+I139+I142+I145+I148+I151+I154+I157+I160+I163)</f>
        <v>804838</v>
      </c>
      <c r="J8" s="195">
        <f>SUM(J16+J19+J22+J25+J28+J31+J34+J37+J40+J43+J46+J49+J52+J55+J58+J61+J64+J67+J70+J73+J76+J79+J82+J85+J88+J91+J94+J97+J100+J103+J106+J109+J112+J115+J118+J121+J124+J127+J130+J133+J136+J139+J142+J145+J148+J151+J154+J157+J160+J163)</f>
        <v>205272</v>
      </c>
      <c r="K8" s="97"/>
      <c r="L8" s="195">
        <f>SUM(L16+L19+L22+L25+L28+L31+L34+L37+L40+L43+L46+L49+L52+L55+L58+L61+L64+L67+L70+L73+L76+L79+L82+L85+L88+L91+L94+L97+L100+L103+L106+L109+L112+L115+L118+L121+L124+L127+L130+L133+L136+L139+L142+L145+L148+L151+L154+L157+L160+L163)</f>
        <v>648163</v>
      </c>
      <c r="M8" s="195">
        <f>SUM(M16+M19+M22+M25+M28+M31+M34+M37+M40+M43+M46+M49+M52+M55+M58+M61+M64+M67+M70+M73+M76+M79+M82+M85+M88+M91+M94+M97+M100+M103+M106+M109+M112+M115+M118+M121+M124+M127+M130+M133+M136+M139+M142+M145+M148+M151+M154+M157+M160+M163)</f>
        <v>153542</v>
      </c>
      <c r="N8" s="60" t="s">
        <v>37</v>
      </c>
      <c r="O8" s="60" t="s">
        <v>66</v>
      </c>
      <c r="P8" s="58"/>
    </row>
    <row r="9" spans="1:20" ht="15" customHeight="1" thickBot="1" x14ac:dyDescent="0.25">
      <c r="A9" s="277" t="s">
        <v>107</v>
      </c>
      <c r="B9" s="278"/>
      <c r="C9" s="278"/>
      <c r="D9" s="278"/>
      <c r="E9" s="279"/>
      <c r="F9" s="280"/>
      <c r="G9" s="179"/>
      <c r="H9" s="179"/>
      <c r="I9" s="97"/>
      <c r="J9" s="97"/>
      <c r="K9" s="97"/>
      <c r="L9" s="97"/>
      <c r="M9" s="97"/>
      <c r="N9" s="60" t="s">
        <v>39</v>
      </c>
      <c r="O9" s="60" t="s">
        <v>96</v>
      </c>
      <c r="P9" s="58"/>
    </row>
    <row r="10" spans="1:20" ht="12.75" customHeight="1" thickBot="1" x14ac:dyDescent="0.25">
      <c r="A10" s="281" t="s">
        <v>38</v>
      </c>
      <c r="B10" s="282"/>
      <c r="C10" s="282"/>
      <c r="D10" s="282"/>
      <c r="E10" s="282"/>
      <c r="F10" s="282"/>
      <c r="G10" s="282"/>
      <c r="H10" s="283" t="s">
        <v>202</v>
      </c>
      <c r="I10" s="284"/>
      <c r="J10" s="285"/>
      <c r="K10" s="283" t="s">
        <v>203</v>
      </c>
      <c r="L10" s="284"/>
      <c r="M10" s="285"/>
      <c r="N10" s="60" t="s">
        <v>122</v>
      </c>
      <c r="P10" s="58"/>
    </row>
    <row r="11" spans="1:20" ht="132.75" customHeight="1" x14ac:dyDescent="0.2">
      <c r="A11" s="293" t="s">
        <v>40</v>
      </c>
      <c r="B11" s="296" t="s">
        <v>119</v>
      </c>
      <c r="C11" s="299" t="s">
        <v>6</v>
      </c>
      <c r="D11" s="180" t="s">
        <v>92</v>
      </c>
      <c r="E11" s="122" t="s">
        <v>179</v>
      </c>
      <c r="F11" s="122" t="s">
        <v>170</v>
      </c>
      <c r="G11" s="205" t="s">
        <v>14</v>
      </c>
      <c r="H11" s="180" t="s">
        <v>172</v>
      </c>
      <c r="I11" s="122" t="s">
        <v>41</v>
      </c>
      <c r="J11" s="181" t="s">
        <v>133</v>
      </c>
      <c r="K11" s="180" t="s">
        <v>172</v>
      </c>
      <c r="L11" s="122" t="s">
        <v>41</v>
      </c>
      <c r="M11" s="181" t="s">
        <v>133</v>
      </c>
      <c r="N11" s="301" t="s">
        <v>17</v>
      </c>
      <c r="O11" s="302"/>
      <c r="P11" s="270" t="s">
        <v>116</v>
      </c>
      <c r="S11" s="363" t="s">
        <v>95</v>
      </c>
      <c r="T11" s="364"/>
    </row>
    <row r="12" spans="1:20" ht="61.5" customHeight="1" x14ac:dyDescent="0.2">
      <c r="A12" s="294"/>
      <c r="B12" s="297"/>
      <c r="C12" s="300"/>
      <c r="D12" s="182" t="s">
        <v>64</v>
      </c>
      <c r="E12" s="121" t="s">
        <v>169</v>
      </c>
      <c r="F12" s="121" t="s">
        <v>171</v>
      </c>
      <c r="G12" s="206" t="s">
        <v>15</v>
      </c>
      <c r="H12" s="182" t="s">
        <v>178</v>
      </c>
      <c r="I12" s="121" t="s">
        <v>42</v>
      </c>
      <c r="J12" s="183" t="s">
        <v>43</v>
      </c>
      <c r="K12" s="182" t="s">
        <v>178</v>
      </c>
      <c r="L12" s="121" t="s">
        <v>42</v>
      </c>
      <c r="M12" s="183" t="s">
        <v>43</v>
      </c>
      <c r="N12" s="303"/>
      <c r="O12" s="304"/>
      <c r="P12" s="271"/>
      <c r="S12" s="365"/>
      <c r="T12" s="366"/>
    </row>
    <row r="13" spans="1:20" ht="47.25" customHeight="1" thickBot="1" x14ac:dyDescent="0.25">
      <c r="A13" s="295"/>
      <c r="B13" s="298"/>
      <c r="C13" s="196" t="s">
        <v>90</v>
      </c>
      <c r="D13" s="207" t="s">
        <v>67</v>
      </c>
      <c r="E13" s="123" t="s">
        <v>131</v>
      </c>
      <c r="F13" s="123" t="s">
        <v>44</v>
      </c>
      <c r="G13" s="208" t="s">
        <v>16</v>
      </c>
      <c r="H13" s="184" t="s">
        <v>132</v>
      </c>
      <c r="I13" s="123" t="s">
        <v>44</v>
      </c>
      <c r="J13" s="185" t="s">
        <v>44</v>
      </c>
      <c r="K13" s="184" t="s">
        <v>132</v>
      </c>
      <c r="L13" s="123" t="s">
        <v>44</v>
      </c>
      <c r="M13" s="185" t="s">
        <v>44</v>
      </c>
      <c r="N13" s="305"/>
      <c r="O13" s="306"/>
      <c r="P13" s="272"/>
      <c r="S13" s="367"/>
      <c r="T13" s="368"/>
    </row>
    <row r="14" spans="1:20" ht="18" customHeight="1" x14ac:dyDescent="0.2">
      <c r="A14" s="230">
        <v>1</v>
      </c>
      <c r="B14" s="233" t="s">
        <v>142</v>
      </c>
      <c r="C14" s="197">
        <v>3</v>
      </c>
      <c r="D14" s="115">
        <v>0</v>
      </c>
      <c r="E14" s="116">
        <v>30200</v>
      </c>
      <c r="F14" s="116">
        <v>164</v>
      </c>
      <c r="G14" s="210">
        <f>IF(AND(E14&gt;0,F14&gt;0),E14/F14,"")</f>
        <v>184.14634146341464</v>
      </c>
      <c r="H14" s="186">
        <v>82</v>
      </c>
      <c r="I14" s="117">
        <f>IF(AND(H14&gt;0,G14&gt;0,E14&gt;0),FLOOR(H14*G14+H16,1),0)</f>
        <v>17600</v>
      </c>
      <c r="J14" s="192">
        <f>IF(OR(AND(I14&gt;0,C14=4),AND(I14&gt;0,C14=2),AND(I14&gt;0,C14=5)),FLOOR(I14*0.34,1),(IF(C14=3,0,0)))</f>
        <v>0</v>
      </c>
      <c r="K14" s="186">
        <v>82</v>
      </c>
      <c r="L14" s="72">
        <f>IF(AND(K14&gt;0,G14&gt;0,E14&gt;0),FLOOR(K14*G14+K16,1),0)</f>
        <v>17600</v>
      </c>
      <c r="M14" s="187">
        <f>IF(OR(AND(L14&gt;0,C14=4),AND(L14&gt;0,C14=2),AND(L14&gt;0,C14=5)),FLOOR(L14*0.34,1),(IF(C14=3,0,0)))</f>
        <v>0</v>
      </c>
      <c r="N14" s="261" t="s">
        <v>109</v>
      </c>
      <c r="O14" s="384"/>
      <c r="P14" s="219" t="str">
        <f>IF(AND(D16&gt;=F14,F14&gt;=H14+K14),"OK","chyba vyplnění")</f>
        <v>OK</v>
      </c>
      <c r="Q14" s="7">
        <f>IFERROR(H14/F14*G16,0)</f>
        <v>0</v>
      </c>
      <c r="R14" s="7">
        <f>IFERROR(K14/F14*G16,0)</f>
        <v>0</v>
      </c>
      <c r="S14" s="369" t="s">
        <v>182</v>
      </c>
      <c r="T14" s="370"/>
    </row>
    <row r="15" spans="1:20" ht="18" customHeight="1" x14ac:dyDescent="0.2">
      <c r="A15" s="231"/>
      <c r="B15" s="234"/>
      <c r="C15" s="198"/>
      <c r="D15" s="73">
        <v>0</v>
      </c>
      <c r="E15" s="74">
        <v>0</v>
      </c>
      <c r="F15" s="75">
        <v>0</v>
      </c>
      <c r="G15" s="212">
        <f>IF(OR(AND(E15&gt;0,F15&gt;0,C14=2),AND(E15&gt;0,F15&gt;0,C14=4)),E15/F15,0)</f>
        <v>0</v>
      </c>
      <c r="H15" s="188">
        <f>IF(OR(D14=0,D15=0,F15=0,G16=0,C16=3), 0,(MIN(F15,G16,H14/F14*F15,Q14)))</f>
        <v>0</v>
      </c>
      <c r="I15" s="72">
        <f>IF(AND(H15&gt;0,G15&gt;0),FLOOR(H15*G15,1),0)</f>
        <v>0</v>
      </c>
      <c r="J15" s="187">
        <f>IF(OR(AND(I15&gt;0,C14=4),AND(I15&gt;0,C14=2),AND(I15&gt;0,C14=5)),FLOOR(I15*0.34,1),(IF(C14=3,0,0)))</f>
        <v>0</v>
      </c>
      <c r="K15" s="188">
        <f>IF(OR(D14=0,D15=0,F15=0,G16=0,C16=3),0,(MIN(F15,G16,K14/F14*F15,R14)))</f>
        <v>0</v>
      </c>
      <c r="L15" s="72">
        <f>IF(AND(K15&gt;0,G15&gt;0),FLOOR(K15*G15,1),0)</f>
        <v>0</v>
      </c>
      <c r="M15" s="187">
        <f>IF(OR(AND(L15&gt;0,C14=4),AND(L15&gt;0,C14=2),AND(L15&gt;0,C14=5)),FLOOR(L15*0.34,1),(IF(C14=3,0,0)))</f>
        <v>0</v>
      </c>
      <c r="N15" s="385"/>
      <c r="O15" s="385"/>
      <c r="P15" s="220" t="str">
        <f>IF(AND(H14+K14+F15&lt;=D16),"OK","chyba vyplnění")</f>
        <v>OK</v>
      </c>
      <c r="S15" s="371"/>
      <c r="T15" s="372"/>
    </row>
    <row r="16" spans="1:20" ht="18" customHeight="1" thickBot="1" x14ac:dyDescent="0.25">
      <c r="A16" s="255"/>
      <c r="B16" s="234"/>
      <c r="C16" s="199">
        <v>2</v>
      </c>
      <c r="D16" s="73">
        <v>164</v>
      </c>
      <c r="E16" s="124">
        <f>SUM(E14:E15)</f>
        <v>30200</v>
      </c>
      <c r="F16" s="125">
        <f>SUM(F14:F15)</f>
        <v>164</v>
      </c>
      <c r="G16" s="214">
        <f>FLOOR(IF(OR(AND(D15&gt;0,C16=2),AND(D15&gt;0,C16=4),AND(C16=3,F14=H14,D15&gt;0)),(F14+F15)/D15*D14,0),4)</f>
        <v>0</v>
      </c>
      <c r="H16" s="189">
        <v>2500</v>
      </c>
      <c r="I16" s="126">
        <f>SUM(I14:I15)</f>
        <v>17600</v>
      </c>
      <c r="J16" s="193">
        <f>SUM(J14:J15)</f>
        <v>0</v>
      </c>
      <c r="K16" s="189">
        <v>2500</v>
      </c>
      <c r="L16" s="128">
        <f>SUM(L14:L15)</f>
        <v>17600</v>
      </c>
      <c r="M16" s="190">
        <f>SUM(M14:M15)</f>
        <v>0</v>
      </c>
      <c r="N16" s="393"/>
      <c r="O16" s="393"/>
      <c r="P16" s="222" t="str">
        <f>IF(F16&gt;D16,"chyba vyplnění","OK")</f>
        <v>OK</v>
      </c>
      <c r="S16" s="373"/>
      <c r="T16" s="374"/>
    </row>
    <row r="17" spans="1:20" ht="18" customHeight="1" x14ac:dyDescent="0.2">
      <c r="A17" s="258">
        <v>2</v>
      </c>
      <c r="B17" s="381" t="s">
        <v>125</v>
      </c>
      <c r="C17" s="200">
        <v>2</v>
      </c>
      <c r="D17" s="115">
        <v>160</v>
      </c>
      <c r="E17" s="116">
        <v>105645</v>
      </c>
      <c r="F17" s="116">
        <v>888</v>
      </c>
      <c r="G17" s="210">
        <f>IF(AND(E17&gt;0,F17&gt;0),E17/F17,"")</f>
        <v>118.9695945945946</v>
      </c>
      <c r="H17" s="186">
        <v>88.8</v>
      </c>
      <c r="I17" s="117">
        <f>IF(AND(H17&gt;0,G17&gt;0,E17&gt;0),FLOOR(H17*G17+H19,1),0)</f>
        <v>15564</v>
      </c>
      <c r="J17" s="192">
        <f>IF(OR(AND(I17&gt;0,C17=4),AND(I17&gt;0,C17=2),AND(I17&gt;0,C17=5)),FLOOR(I17*0.34,1),(IF(C17=3,0,0)))</f>
        <v>5291</v>
      </c>
      <c r="K17" s="186">
        <v>799.2</v>
      </c>
      <c r="L17" s="72">
        <f t="shared" ref="L17" si="0">IF(AND(K17&gt;0,G17&gt;0,E17&gt;0),FLOOR(K17*G17+K19,1),0)</f>
        <v>140080</v>
      </c>
      <c r="M17" s="187">
        <f t="shared" ref="M17" si="1">IF(OR(AND(L17&gt;0,C17=4),AND(L17&gt;0,C17=2),AND(L17&gt;0,C17=5)),FLOOR(L17*0.34,1),(IF(C17=3,0,0)))</f>
        <v>47627</v>
      </c>
      <c r="N17" s="261" t="s">
        <v>110</v>
      </c>
      <c r="O17" s="384"/>
      <c r="P17" s="219" t="str">
        <f t="shared" ref="P17" si="2">IF(AND(D19&gt;=F17,F17&gt;=H17+K17),"OK","chyba vyplnění")</f>
        <v>OK</v>
      </c>
      <c r="Q17" s="7">
        <f t="shared" ref="Q17" si="3">IFERROR(H17/F17*G19,0)</f>
        <v>7.6</v>
      </c>
      <c r="R17" s="7">
        <f t="shared" ref="R17" si="4">IFERROR(K17/F17*G19,0)</f>
        <v>68.400000000000006</v>
      </c>
      <c r="S17" s="375" t="s">
        <v>145</v>
      </c>
      <c r="T17" s="372"/>
    </row>
    <row r="18" spans="1:20" ht="18" customHeight="1" x14ac:dyDescent="0.2">
      <c r="A18" s="259"/>
      <c r="B18" s="382"/>
      <c r="C18" s="201"/>
      <c r="D18" s="73">
        <v>2088</v>
      </c>
      <c r="E18" s="74">
        <v>22125</v>
      </c>
      <c r="F18" s="75">
        <v>120</v>
      </c>
      <c r="G18" s="212">
        <f>IF(OR(AND(E18&gt;0,F18&gt;0,C17=2),AND(E18&gt;0,F18&gt;0,C17=4)),E18/F18,0)</f>
        <v>184.375</v>
      </c>
      <c r="H18" s="188">
        <f t="shared" ref="H18" si="5">IF(OR(D17=0,D18=0,F18=0,G19=0,C19=3), 0,(MIN(F18,G19,H17/F17*F18,Q17)))</f>
        <v>7.6</v>
      </c>
      <c r="I18" s="72">
        <f>IF(AND(H18&gt;0,G18&gt;0),FLOOR(H18*G18,1),0)</f>
        <v>1401</v>
      </c>
      <c r="J18" s="187">
        <f>IF(OR(AND(I18&gt;0,C17=4),AND(I18&gt;0,C17=2),AND(I18&gt;0,C17=5)),FLOOR(I18*0.34,1),(IF(C17=3,0,0)))</f>
        <v>476</v>
      </c>
      <c r="K18" s="188">
        <f t="shared" ref="K18" si="6">IF(OR(D17=0,D18=0,F18=0,G19=0,C19=3),0,(MIN(F18,G19,K17/F17*F18,R17)))</f>
        <v>68.400000000000006</v>
      </c>
      <c r="L18" s="72">
        <f t="shared" ref="L18" si="7">IF(AND(K18&gt;0,G18&gt;0),FLOOR(K18*G18,1),0)</f>
        <v>12611</v>
      </c>
      <c r="M18" s="187">
        <f t="shared" ref="M18" si="8">IF(OR(AND(L18&gt;0,C17=4),AND(L18&gt;0,C17=2),AND(L18&gt;0,C17=5)),FLOOR(L18*0.34,1),(IF(C17=3,0,0)))</f>
        <v>4287</v>
      </c>
      <c r="N18" s="385"/>
      <c r="O18" s="385"/>
      <c r="P18" s="220" t="str">
        <f t="shared" ref="P18" si="9">IF(AND(H17+K17+F18&lt;=D19),"OK","chyba vyplnění")</f>
        <v>OK</v>
      </c>
      <c r="S18" s="371"/>
      <c r="T18" s="372"/>
    </row>
    <row r="19" spans="1:20" ht="18" customHeight="1" thickBot="1" x14ac:dyDescent="0.25">
      <c r="A19" s="260"/>
      <c r="B19" s="383"/>
      <c r="C19" s="202">
        <v>2</v>
      </c>
      <c r="D19" s="118">
        <v>1008</v>
      </c>
      <c r="E19" s="124">
        <f>SUM(E17:E18)</f>
        <v>127770</v>
      </c>
      <c r="F19" s="125">
        <f>SUM(F17:F18)</f>
        <v>1008</v>
      </c>
      <c r="G19" s="214">
        <f>FLOOR(IF(OR(AND(D18&gt;0,C19=2),AND(D18&gt;0,C19=4),AND(C19=3,F17=H17,D18&gt;0)),(F17+F18)/D18*D17,0),4)</f>
        <v>76</v>
      </c>
      <c r="H19" s="189">
        <v>5000</v>
      </c>
      <c r="I19" s="126">
        <f>SUM(I17:I18)</f>
        <v>16965</v>
      </c>
      <c r="J19" s="193">
        <f>SUM(J17:J18)</f>
        <v>5767</v>
      </c>
      <c r="K19" s="189">
        <v>45000</v>
      </c>
      <c r="L19" s="128">
        <f t="shared" ref="L19:M19" si="10">SUM(L17:L18)</f>
        <v>152691</v>
      </c>
      <c r="M19" s="190">
        <f t="shared" si="10"/>
        <v>51914</v>
      </c>
      <c r="N19" s="386"/>
      <c r="O19" s="386"/>
      <c r="P19" s="222" t="str">
        <f t="shared" ref="P19" si="11">IF(F19&gt;D19,"chyba vyplnění","OK")</f>
        <v>OK</v>
      </c>
      <c r="S19" s="373"/>
      <c r="T19" s="374"/>
    </row>
    <row r="20" spans="1:20" ht="18" customHeight="1" x14ac:dyDescent="0.2">
      <c r="A20" s="230">
        <v>3</v>
      </c>
      <c r="B20" s="233" t="s">
        <v>126</v>
      </c>
      <c r="C20" s="197">
        <v>2</v>
      </c>
      <c r="D20" s="115">
        <v>160</v>
      </c>
      <c r="E20" s="116">
        <v>105645</v>
      </c>
      <c r="F20" s="116">
        <v>902</v>
      </c>
      <c r="G20" s="210">
        <f>IF(AND(E20&gt;0,F20&gt;0),E20/F20,"")</f>
        <v>117.12305986696231</v>
      </c>
      <c r="H20" s="186">
        <v>902</v>
      </c>
      <c r="I20" s="117">
        <f>IF(AND(H20&gt;0,G20&gt;0,E20&gt;0),FLOOR(H20*G20+H22,1),0)</f>
        <v>162645</v>
      </c>
      <c r="J20" s="192">
        <f>IF(OR(AND(I20&gt;0,C20=4),AND(I20&gt;0,C20=2),AND(I20&gt;0,C20=5)),FLOOR(I20*0.34,1),(IF(C20=3,0,0)))</f>
        <v>55299</v>
      </c>
      <c r="K20" s="186">
        <v>0</v>
      </c>
      <c r="L20" s="72">
        <f t="shared" ref="L20" si="12">IF(AND(K20&gt;0,G20&gt;0,E20&gt;0),FLOOR(K20*G20+K22,1),0)</f>
        <v>0</v>
      </c>
      <c r="M20" s="187">
        <f t="shared" ref="M20" si="13">IF(OR(AND(L20&gt;0,C20=4),AND(L20&gt;0,C20=2),AND(L20&gt;0,C20=5)),FLOOR(L20*0.34,1),(IF(C20=3,0,0)))</f>
        <v>0</v>
      </c>
      <c r="N20" s="261" t="s">
        <v>111</v>
      </c>
      <c r="O20" s="384"/>
      <c r="P20" s="219" t="str">
        <f t="shared" ref="P20" si="14">IF(AND(D22&gt;=F20,F20&gt;=H20+K20),"OK","chyba vyplnění")</f>
        <v>OK</v>
      </c>
      <c r="Q20" s="7">
        <f t="shared" ref="Q20" si="15">IFERROR(H20/F20*G22,0)</f>
        <v>76</v>
      </c>
      <c r="R20" s="7">
        <f t="shared" ref="R20" si="16">IFERROR(K20/F20*G22,0)</f>
        <v>0</v>
      </c>
      <c r="S20" s="376" t="s">
        <v>185</v>
      </c>
      <c r="T20" s="370"/>
    </row>
    <row r="21" spans="1:20" ht="18" customHeight="1" x14ac:dyDescent="0.2">
      <c r="A21" s="231"/>
      <c r="B21" s="234"/>
      <c r="C21" s="198"/>
      <c r="D21" s="73">
        <v>2102</v>
      </c>
      <c r="E21" s="74">
        <v>22125</v>
      </c>
      <c r="F21" s="75">
        <v>120</v>
      </c>
      <c r="G21" s="212">
        <f>IF(OR(AND(E21&gt;0,F21&gt;0,C20=2),AND(E21&gt;0,F21&gt;0,C20=4)),E21/F21,0)</f>
        <v>184.375</v>
      </c>
      <c r="H21" s="188">
        <f t="shared" ref="H21" si="17">IF(OR(D20=0,D21=0,F21=0,G22=0,C22=3), 0,(MIN(F21,G22,H20/F20*F21,Q20)))</f>
        <v>76</v>
      </c>
      <c r="I21" s="72">
        <f>IF(AND(H21&gt;0,G21&gt;0),FLOOR(H21*G21,1),0)</f>
        <v>14012</v>
      </c>
      <c r="J21" s="187">
        <f>IF(OR(AND(I21&gt;0,C20=4),AND(I21&gt;0,C20=2),AND(I21&gt;0,C20=5)),FLOOR(I21*0.34,1),(IF(C20=3,0,0)))</f>
        <v>4764</v>
      </c>
      <c r="K21" s="188">
        <f t="shared" ref="K21" si="18">IF(OR(D20=0,D21=0,F21=0,G22=0,C22=3),0,(MIN(F21,G22,K20/F20*F21,R20)))</f>
        <v>0</v>
      </c>
      <c r="L21" s="72">
        <f t="shared" ref="L21" si="19">IF(AND(K21&gt;0,G21&gt;0),FLOOR(K21*G21,1),0)</f>
        <v>0</v>
      </c>
      <c r="M21" s="187">
        <f t="shared" ref="M21" si="20">IF(OR(AND(L21&gt;0,C20=4),AND(L21&gt;0,C20=2),AND(L21&gt;0,C20=5)),FLOOR(L21*0.34,1),(IF(C20=3,0,0)))</f>
        <v>0</v>
      </c>
      <c r="N21" s="385"/>
      <c r="O21" s="385"/>
      <c r="P21" s="220" t="str">
        <f t="shared" ref="P21" si="21">IF(AND(H20+K20+F21&lt;=D22),"OK","chyba vyplnění")</f>
        <v>OK</v>
      </c>
      <c r="S21" s="371"/>
      <c r="T21" s="372"/>
    </row>
    <row r="22" spans="1:20" ht="18" customHeight="1" thickBot="1" x14ac:dyDescent="0.25">
      <c r="A22" s="232"/>
      <c r="B22" s="235"/>
      <c r="C22" s="203">
        <v>2</v>
      </c>
      <c r="D22" s="118">
        <v>1022</v>
      </c>
      <c r="E22" s="119">
        <f>SUM(E20:E21)</f>
        <v>127770</v>
      </c>
      <c r="F22" s="120">
        <f>SUM(F20:F21)</f>
        <v>1022</v>
      </c>
      <c r="G22" s="215">
        <f>FLOOR(IF(OR(AND(D21&gt;0,C22=2),AND(D21&gt;0,C22=4),AND(C22=3,F20=H20,D21&gt;0)),(F20+F21)/D21*D20,0),4)</f>
        <v>76</v>
      </c>
      <c r="H22" s="189">
        <v>57000</v>
      </c>
      <c r="I22" s="128">
        <f>SUM(I20:I21)</f>
        <v>176657</v>
      </c>
      <c r="J22" s="190">
        <f>SUM(J20:J21)</f>
        <v>60063</v>
      </c>
      <c r="K22" s="189">
        <v>0</v>
      </c>
      <c r="L22" s="128">
        <f t="shared" ref="L22:M22" si="22">SUM(L20:L21)</f>
        <v>0</v>
      </c>
      <c r="M22" s="190">
        <f t="shared" si="22"/>
        <v>0</v>
      </c>
      <c r="N22" s="386"/>
      <c r="O22" s="386"/>
      <c r="P22" s="222" t="str">
        <f t="shared" ref="P22" si="23">IF(F22&gt;D22,"chyba vyplnění","OK")</f>
        <v>OK</v>
      </c>
      <c r="S22" s="373"/>
      <c r="T22" s="374"/>
    </row>
    <row r="23" spans="1:20" ht="18" customHeight="1" x14ac:dyDescent="0.2">
      <c r="A23" s="230">
        <v>4</v>
      </c>
      <c r="B23" s="233" t="s">
        <v>154</v>
      </c>
      <c r="C23" s="197">
        <v>4</v>
      </c>
      <c r="D23" s="115">
        <v>0</v>
      </c>
      <c r="E23" s="116">
        <v>30200</v>
      </c>
      <c r="F23" s="116">
        <v>164</v>
      </c>
      <c r="G23" s="210">
        <f>IF(AND(E23&gt;0,F23&gt;0),E23/F23,"")</f>
        <v>184.14634146341464</v>
      </c>
      <c r="H23" s="186">
        <v>0</v>
      </c>
      <c r="I23" s="117">
        <f>IF(AND(H23&gt;0,G23&gt;0,E23&gt;0),FLOOR(H23*G23+H25,1),0)</f>
        <v>0</v>
      </c>
      <c r="J23" s="192">
        <f>IF(OR(AND(I23&gt;0,C23=4),AND(I23&gt;0,C23=2),AND(I23&gt;0,C23=5)),FLOOR(I23*0.34,1),(IF(C23=3,0,0)))</f>
        <v>0</v>
      </c>
      <c r="K23" s="186">
        <v>164</v>
      </c>
      <c r="L23" s="72">
        <f t="shared" ref="L23" si="24">IF(AND(K23&gt;0,G23&gt;0,E23&gt;0),FLOOR(K23*G23+K25,1),0)</f>
        <v>35200</v>
      </c>
      <c r="M23" s="187">
        <f t="shared" ref="M23" si="25">IF(OR(AND(L23&gt;0,C23=4),AND(L23&gt;0,C23=2),AND(L23&gt;0,C23=5)),FLOOR(L23*0.34,1),(IF(C23=3,0,0)))</f>
        <v>11968</v>
      </c>
      <c r="N23" s="261" t="s">
        <v>112</v>
      </c>
      <c r="O23" s="384"/>
      <c r="P23" s="219" t="str">
        <f t="shared" ref="P23" si="26">IF(AND(D25&gt;=F23,F23&gt;=H23+K23),"OK","chyba vyplnění")</f>
        <v>OK</v>
      </c>
      <c r="Q23" s="7">
        <f t="shared" ref="Q23" si="27">IFERROR(H23/F23*G25,0)</f>
        <v>0</v>
      </c>
      <c r="R23" s="7">
        <f t="shared" ref="R23" si="28">IFERROR(K23/F23*G25,0)</f>
        <v>0</v>
      </c>
      <c r="S23" s="369" t="s">
        <v>182</v>
      </c>
      <c r="T23" s="370"/>
    </row>
    <row r="24" spans="1:20" ht="18" customHeight="1" x14ac:dyDescent="0.2">
      <c r="A24" s="231"/>
      <c r="B24" s="234"/>
      <c r="C24" s="198"/>
      <c r="D24" s="73">
        <v>0</v>
      </c>
      <c r="E24" s="74">
        <v>0</v>
      </c>
      <c r="F24" s="75">
        <v>0</v>
      </c>
      <c r="G24" s="212">
        <f>IF(OR(AND(E24&gt;0,F24&gt;0,C23=2),AND(E24&gt;0,F24&gt;0,C23=4)),E24/F24,0)</f>
        <v>0</v>
      </c>
      <c r="H24" s="188">
        <f t="shared" ref="H24" si="29">IF(OR(D23=0,D24=0,F24=0,G25=0,C25=3), 0,(MIN(F24,G25,H23/F23*F24,Q23)))</f>
        <v>0</v>
      </c>
      <c r="I24" s="72">
        <f>IF(AND(H24&gt;0,G24&gt;0),FLOOR(H24*G24,1),0)</f>
        <v>0</v>
      </c>
      <c r="J24" s="187">
        <f>IF(OR(AND(I24&gt;0,C23=4),AND(I24&gt;0,C23=2),AND(I24&gt;0,C23=5)),FLOOR(I24*0.34,1),(IF(C23=3,0,0)))</f>
        <v>0</v>
      </c>
      <c r="K24" s="188">
        <f t="shared" ref="K24" si="30">IF(OR(D23=0,D24=0,F24=0,G25=0,C25=3),0,(MIN(F24,G25,K23/F23*F24,R23)))</f>
        <v>0</v>
      </c>
      <c r="L24" s="72">
        <f t="shared" ref="L24" si="31">IF(AND(K24&gt;0,G24&gt;0),FLOOR(K24*G24,1),0)</f>
        <v>0</v>
      </c>
      <c r="M24" s="187">
        <f t="shared" ref="M24" si="32">IF(OR(AND(L24&gt;0,C23=4),AND(L24&gt;0,C23=2),AND(L24&gt;0,C23=5)),FLOOR(L24*0.34,1),(IF(C23=3,0,0)))</f>
        <v>0</v>
      </c>
      <c r="N24" s="385"/>
      <c r="O24" s="385"/>
      <c r="P24" s="220" t="str">
        <f t="shared" ref="P24" si="33">IF(AND(H23+K23+F24&lt;=D25),"OK","chyba vyplnění")</f>
        <v>OK</v>
      </c>
      <c r="S24" s="371"/>
      <c r="T24" s="372"/>
    </row>
    <row r="25" spans="1:20" ht="18" customHeight="1" thickBot="1" x14ac:dyDescent="0.25">
      <c r="A25" s="232"/>
      <c r="B25" s="235"/>
      <c r="C25" s="203">
        <v>2</v>
      </c>
      <c r="D25" s="118">
        <v>164</v>
      </c>
      <c r="E25" s="119">
        <f>SUM(E23:E24)</f>
        <v>30200</v>
      </c>
      <c r="F25" s="120">
        <f>SUM(F23:F24)</f>
        <v>164</v>
      </c>
      <c r="G25" s="215">
        <f>FLOOR(IF(OR(AND(D24&gt;0,C25=2),AND(D24&gt;0,C25=4),AND(C25=3,F23=H23,D24&gt;0)),(F23+F24)/D24*D23,0),4)</f>
        <v>0</v>
      </c>
      <c r="H25" s="189">
        <v>0</v>
      </c>
      <c r="I25" s="128">
        <f>SUM(I23:I24)</f>
        <v>0</v>
      </c>
      <c r="J25" s="190">
        <f>SUM(J23:J24)</f>
        <v>0</v>
      </c>
      <c r="K25" s="189">
        <v>5000</v>
      </c>
      <c r="L25" s="128">
        <f t="shared" ref="L25:M25" si="34">SUM(L23:L24)</f>
        <v>35200</v>
      </c>
      <c r="M25" s="190">
        <f t="shared" si="34"/>
        <v>11968</v>
      </c>
      <c r="N25" s="386"/>
      <c r="O25" s="386"/>
      <c r="P25" s="222" t="str">
        <f t="shared" ref="P25" si="35">IF(F25&gt;D25,"chyba vyplnění","OK")</f>
        <v>OK</v>
      </c>
      <c r="S25" s="373"/>
      <c r="T25" s="374"/>
    </row>
    <row r="26" spans="1:20" ht="18" customHeight="1" x14ac:dyDescent="0.2">
      <c r="A26" s="230">
        <v>5</v>
      </c>
      <c r="B26" s="233" t="s">
        <v>128</v>
      </c>
      <c r="C26" s="197">
        <v>2</v>
      </c>
      <c r="D26" s="112">
        <v>160</v>
      </c>
      <c r="E26" s="113">
        <v>27500</v>
      </c>
      <c r="F26" s="113">
        <v>224</v>
      </c>
      <c r="G26" s="210">
        <f>IF(AND(E26&gt;0,F26&gt;0),E26/F26,"")</f>
        <v>122.76785714285714</v>
      </c>
      <c r="H26" s="186">
        <v>112</v>
      </c>
      <c r="I26" s="117">
        <f>IF(AND(H26&gt;0,G26&gt;0,E26&gt;0),FLOOR(H26*G26+H28,1),0)</f>
        <v>23750</v>
      </c>
      <c r="J26" s="192">
        <f>IF(OR(AND(I26&gt;0,C26=4),AND(I26&gt;0,C26=2),AND(I26&gt;0,C26=5)),FLOOR(I26*0.34,1),(IF(C26=3,0,0)))</f>
        <v>8075</v>
      </c>
      <c r="K26" s="186">
        <v>112</v>
      </c>
      <c r="L26" s="72">
        <f t="shared" ref="L26" si="36">IF(AND(K26&gt;0,G26&gt;0,E26&gt;0),FLOOR(K26*G26+K28,1),0)</f>
        <v>23750</v>
      </c>
      <c r="M26" s="187">
        <f t="shared" ref="M26" si="37">IF(OR(AND(L26&gt;0,C26=4),AND(L26&gt;0,C26=2),AND(L26&gt;0,C26=5)),FLOOR(L26*0.34,1),(IF(C26=3,0,0)))</f>
        <v>8075</v>
      </c>
      <c r="N26" s="377" t="s">
        <v>109</v>
      </c>
      <c r="O26" s="378"/>
      <c r="P26" s="219" t="str">
        <f t="shared" ref="P26" si="38">IF(AND(D28&gt;=F26,F26&gt;=H26+K26),"OK","chyba vyplnění")</f>
        <v>OK</v>
      </c>
      <c r="Q26" s="7">
        <f t="shared" ref="Q26" si="39">IFERROR(H26/F26*G28,0)</f>
        <v>12</v>
      </c>
      <c r="R26" s="7">
        <f t="shared" ref="R26" si="40">IFERROR(K26/F26*G28,0)</f>
        <v>12</v>
      </c>
      <c r="S26" s="376" t="s">
        <v>186</v>
      </c>
      <c r="T26" s="370"/>
    </row>
    <row r="27" spans="1:20" ht="18" customHeight="1" x14ac:dyDescent="0.2">
      <c r="A27" s="231"/>
      <c r="B27" s="234"/>
      <c r="C27" s="198"/>
      <c r="D27" s="73">
        <v>2088</v>
      </c>
      <c r="E27" s="74">
        <v>22125</v>
      </c>
      <c r="F27" s="75">
        <v>120</v>
      </c>
      <c r="G27" s="212">
        <f>IF(OR(AND(E27&gt;0,F27&gt;0,C26=2),AND(E27&gt;0,F27&gt;0,C26=4)),E27/F27,0)</f>
        <v>184.375</v>
      </c>
      <c r="H27" s="188">
        <f t="shared" ref="H27" si="41">IF(OR(D26=0,D27=0,F27=0,G28=0,C28=3), 0,(MIN(F27,G28,H26/F26*F27,Q26)))</f>
        <v>12</v>
      </c>
      <c r="I27" s="72">
        <f>IF(AND(H27&gt;0,G27&gt;0),FLOOR(H27*G27,1),0)</f>
        <v>2212</v>
      </c>
      <c r="J27" s="187">
        <f>IF(OR(AND(I27&gt;0,C26=4),AND(I27&gt;0,C26=2),AND(I27&gt;0,C26=5)),FLOOR(I27*0.34,1),(IF(C26=3,0,0)))</f>
        <v>752</v>
      </c>
      <c r="K27" s="188">
        <f t="shared" ref="K27" si="42">IF(OR(D26=0,D27=0,F27=0,G28=0,C28=3),0,(MIN(F27,G28,K26/F26*F27,R26)))</f>
        <v>12</v>
      </c>
      <c r="L27" s="72">
        <f t="shared" ref="L27" si="43">IF(AND(K27&gt;0,G27&gt;0),FLOOR(K27*G27,1),0)</f>
        <v>2212</v>
      </c>
      <c r="M27" s="187">
        <f t="shared" ref="M27" si="44">IF(OR(AND(L27&gt;0,C26=4),AND(L27&gt;0,C26=2),AND(L27&gt;0,C26=5)),FLOOR(L27*0.34,1),(IF(C26=3,0,0)))</f>
        <v>752</v>
      </c>
      <c r="N27" s="379"/>
      <c r="O27" s="380"/>
      <c r="P27" s="220" t="str">
        <f t="shared" ref="P27" si="45">IF(AND(H26+K26+F27&lt;=D28),"OK","chyba vyplnění")</f>
        <v>OK</v>
      </c>
      <c r="S27" s="371"/>
      <c r="T27" s="372"/>
    </row>
    <row r="28" spans="1:20" ht="18" customHeight="1" thickBot="1" x14ac:dyDescent="0.25">
      <c r="A28" s="232"/>
      <c r="B28" s="234"/>
      <c r="C28" s="203">
        <v>2</v>
      </c>
      <c r="D28" s="73">
        <v>344</v>
      </c>
      <c r="E28" s="119">
        <f>SUM(E26:E27)</f>
        <v>49625</v>
      </c>
      <c r="F28" s="120">
        <f>SUM(F26:F27)</f>
        <v>344</v>
      </c>
      <c r="G28" s="215">
        <f>FLOOR(IF(OR(AND(D27&gt;0,C28=2),AND(D27&gt;0,C28=4),AND(C28=3,F26=H26,D27&gt;0)),(F26+F27)/D27*D26,0),4)</f>
        <v>24</v>
      </c>
      <c r="H28" s="189">
        <v>10000</v>
      </c>
      <c r="I28" s="128">
        <f>SUM(I26:I27)</f>
        <v>25962</v>
      </c>
      <c r="J28" s="190">
        <f>SUM(J26:J27)</f>
        <v>8827</v>
      </c>
      <c r="K28" s="189">
        <v>10000</v>
      </c>
      <c r="L28" s="128">
        <f t="shared" ref="L28:M28" si="46">SUM(L26:L27)</f>
        <v>25962</v>
      </c>
      <c r="M28" s="190">
        <f t="shared" si="46"/>
        <v>8827</v>
      </c>
      <c r="N28" s="379"/>
      <c r="O28" s="380"/>
      <c r="P28" s="222" t="str">
        <f t="shared" ref="P28" si="47">IF(F28&gt;D28,"chyba vyplnění","OK")</f>
        <v>OK</v>
      </c>
      <c r="S28" s="371"/>
      <c r="T28" s="372"/>
    </row>
    <row r="29" spans="1:20" ht="18" customHeight="1" x14ac:dyDescent="0.2">
      <c r="A29" s="249">
        <v>6</v>
      </c>
      <c r="B29" s="261" t="s">
        <v>129</v>
      </c>
      <c r="C29" s="197">
        <v>2</v>
      </c>
      <c r="D29" s="148">
        <v>160</v>
      </c>
      <c r="E29" s="149">
        <v>75455</v>
      </c>
      <c r="F29" s="149">
        <v>584</v>
      </c>
      <c r="G29" s="210">
        <f>IF(AND(E29&gt;0,F29&gt;0),E29/F29,"")</f>
        <v>129.20376712328766</v>
      </c>
      <c r="H29" s="186">
        <v>292</v>
      </c>
      <c r="I29" s="117">
        <f>IF(AND(H29&gt;0,G29&gt;0,E29&gt;0),FLOOR(H29*G29+H31,1),0)</f>
        <v>62727</v>
      </c>
      <c r="J29" s="192">
        <f>IF(OR(AND(I29&gt;0,C29=4),AND(I29&gt;0,C29=2),AND(I29&gt;0,C29=5)),FLOOR(I29*0.34,1),(IF(C29=3,0,0)))</f>
        <v>21327</v>
      </c>
      <c r="K29" s="186">
        <v>292</v>
      </c>
      <c r="L29" s="72">
        <f t="shared" ref="L29" si="48">IF(AND(K29&gt;0,G29&gt;0,E29&gt;0),FLOOR(K29*G29+K31,1),0)</f>
        <v>62727</v>
      </c>
      <c r="M29" s="187">
        <f t="shared" ref="M29" si="49">IF(OR(AND(L29&gt;0,C29=4),AND(L29&gt;0,C29=2),AND(L29&gt;0,C29=5)),FLOOR(L29*0.34,1),(IF(C29=3,0,0)))</f>
        <v>21327</v>
      </c>
      <c r="N29" s="261" t="s">
        <v>109</v>
      </c>
      <c r="O29" s="261"/>
      <c r="P29" s="219" t="str">
        <f t="shared" ref="P29" si="50">IF(AND(D31&gt;=F29,F29&gt;=H29+K29),"OK","chyba vyplnění")</f>
        <v>OK</v>
      </c>
      <c r="Q29" s="7">
        <f t="shared" ref="Q29" si="51">IFERROR(H29/F29*G31,0)</f>
        <v>24</v>
      </c>
      <c r="R29" s="7">
        <f t="shared" ref="R29" si="52">IFERROR(K29/F29*G31,0)</f>
        <v>24</v>
      </c>
      <c r="S29" s="356" t="s">
        <v>183</v>
      </c>
      <c r="T29" s="351"/>
    </row>
    <row r="30" spans="1:20" ht="18" customHeight="1" x14ac:dyDescent="0.2">
      <c r="A30" s="250"/>
      <c r="B30" s="262"/>
      <c r="C30" s="198"/>
      <c r="D30" s="145">
        <v>2088</v>
      </c>
      <c r="E30" s="146">
        <v>16850</v>
      </c>
      <c r="F30" s="147">
        <v>80</v>
      </c>
      <c r="G30" s="212">
        <f>IF(OR(AND(E30&gt;0,F30&gt;0,C29=2),AND(E30&gt;0,F30&gt;0,C29=4)),E30/F30,0)</f>
        <v>210.625</v>
      </c>
      <c r="H30" s="188">
        <f t="shared" ref="H30" si="53">IF(OR(D29=0,D30=0,F30=0,G31=0,C31=3), 0,(MIN(F30,G31,H29/F29*F30,Q29)))</f>
        <v>24</v>
      </c>
      <c r="I30" s="72">
        <f>IF(AND(H30&gt;0,G30&gt;0),FLOOR(H30*G30,1),0)</f>
        <v>5055</v>
      </c>
      <c r="J30" s="187">
        <f>IF(OR(AND(I30&gt;0,C29=4),AND(I30&gt;0,C29=2),AND(I30&gt;0,C29=5)),FLOOR(I30*0.34,1),(IF(C29=3,0,0)))</f>
        <v>1718</v>
      </c>
      <c r="K30" s="188">
        <f t="shared" ref="K30" si="54">IF(OR(D29=0,D30=0,F30=0,G31=0,C31=3),0,(MIN(F30,G31,K29/F29*F30,R29)))</f>
        <v>24</v>
      </c>
      <c r="L30" s="72">
        <f t="shared" ref="L30" si="55">IF(AND(K30&gt;0,G30&gt;0),FLOOR(K30*G30,1),0)</f>
        <v>5055</v>
      </c>
      <c r="M30" s="187">
        <f t="shared" ref="M30" si="56">IF(OR(AND(L30&gt;0,C29=4),AND(L30&gt;0,C29=2),AND(L30&gt;0,C29=5)),FLOOR(L30*0.34,1),(IF(C29=3,0,0)))</f>
        <v>1718</v>
      </c>
      <c r="N30" s="262"/>
      <c r="O30" s="262"/>
      <c r="P30" s="220" t="str">
        <f t="shared" ref="P30" si="57">IF(AND(H29+K29+F30&lt;=D31),"OK","chyba vyplnění")</f>
        <v>OK</v>
      </c>
      <c r="S30" s="352"/>
      <c r="T30" s="353"/>
    </row>
    <row r="31" spans="1:20" ht="18" customHeight="1" thickBot="1" x14ac:dyDescent="0.25">
      <c r="A31" s="251"/>
      <c r="B31" s="263"/>
      <c r="C31" s="203">
        <v>2</v>
      </c>
      <c r="D31" s="150">
        <v>664</v>
      </c>
      <c r="E31" s="119">
        <f>SUM(E29:E30)</f>
        <v>92305</v>
      </c>
      <c r="F31" s="120">
        <f>SUM(F29:F30)</f>
        <v>664</v>
      </c>
      <c r="G31" s="215">
        <f>FLOOR(IF(OR(AND(D30&gt;0,C31=2),AND(D30&gt;0,C31=4),AND(C31=3,F29=H29,D30&gt;0)),(F29+F30)/D30*D29,0),4)</f>
        <v>48</v>
      </c>
      <c r="H31" s="189">
        <v>25000</v>
      </c>
      <c r="I31" s="128">
        <f>SUM(I29:I30)</f>
        <v>67782</v>
      </c>
      <c r="J31" s="190">
        <f>SUM(J29:J30)</f>
        <v>23045</v>
      </c>
      <c r="K31" s="189">
        <v>25000</v>
      </c>
      <c r="L31" s="128">
        <f t="shared" ref="L31:M31" si="58">SUM(L29:L30)</f>
        <v>67782</v>
      </c>
      <c r="M31" s="190">
        <f t="shared" si="58"/>
        <v>23045</v>
      </c>
      <c r="N31" s="263"/>
      <c r="O31" s="263"/>
      <c r="P31" s="222" t="str">
        <f t="shared" ref="P31" si="59">IF(F31&gt;D31,"chyba vyplnění","OK")</f>
        <v>OK</v>
      </c>
      <c r="S31" s="354"/>
      <c r="T31" s="355"/>
    </row>
    <row r="32" spans="1:20" ht="18" customHeight="1" x14ac:dyDescent="0.2">
      <c r="A32" s="249">
        <v>7</v>
      </c>
      <c r="B32" s="234" t="s">
        <v>155</v>
      </c>
      <c r="C32" s="197">
        <v>5</v>
      </c>
      <c r="D32" s="112">
        <v>0</v>
      </c>
      <c r="E32" s="113">
        <v>42500</v>
      </c>
      <c r="F32" s="113">
        <v>170</v>
      </c>
      <c r="G32" s="210">
        <f>IF(AND(E32&gt;0,F32&gt;0),E32/F32,"")</f>
        <v>250</v>
      </c>
      <c r="H32" s="186">
        <v>0</v>
      </c>
      <c r="I32" s="117">
        <f>IF(AND(H32&gt;0,G32&gt;0,E32&gt;0),FLOOR(H32*G32+H34,1),0)</f>
        <v>0</v>
      </c>
      <c r="J32" s="192">
        <f>IF(OR(AND(I32&gt;0,C32=4),AND(I32&gt;0,C32=2),AND(I32&gt;0,C32=5)),FLOOR(I32*0.34,1),(IF(C32=3,0,0)))</f>
        <v>0</v>
      </c>
      <c r="K32" s="186">
        <v>170</v>
      </c>
      <c r="L32" s="72">
        <f t="shared" ref="L32" si="60">IF(AND(K32&gt;0,G32&gt;0,E32&gt;0),FLOOR(K32*G32+K34,1),0)</f>
        <v>50500</v>
      </c>
      <c r="M32" s="187">
        <f t="shared" ref="M32" si="61">IF(OR(AND(L32&gt;0,C32=4),AND(L32&gt;0,C32=2),AND(L32&gt;0,C32=5)),FLOOR(L32*0.34,1),(IF(C32=3,0,0)))</f>
        <v>17170</v>
      </c>
      <c r="N32" s="379" t="s">
        <v>114</v>
      </c>
      <c r="O32" s="380"/>
      <c r="P32" s="219" t="str">
        <f t="shared" ref="P32" si="62">IF(AND(D34&gt;=F32,F32&gt;=H32+K32),"OK","chyba vyplnění")</f>
        <v>OK</v>
      </c>
      <c r="Q32" s="7">
        <f t="shared" ref="Q32" si="63">IFERROR(H32/F32*G34,0)</f>
        <v>0</v>
      </c>
      <c r="R32" s="7">
        <f t="shared" ref="R32" si="64">IFERROR(K32/F32*G34,0)</f>
        <v>0</v>
      </c>
      <c r="S32" s="369" t="s">
        <v>182</v>
      </c>
      <c r="T32" s="370"/>
    </row>
    <row r="33" spans="1:20" ht="18" customHeight="1" x14ac:dyDescent="0.2">
      <c r="A33" s="250"/>
      <c r="B33" s="234"/>
      <c r="C33" s="198"/>
      <c r="D33" s="73">
        <v>0</v>
      </c>
      <c r="E33" s="74">
        <v>0</v>
      </c>
      <c r="F33" s="75">
        <v>0</v>
      </c>
      <c r="G33" s="212">
        <f>IF(OR(AND(E33&gt;0,F33&gt;0,C32=2),AND(E33&gt;0,F33&gt;0,C32=4)),E33/F33,0)</f>
        <v>0</v>
      </c>
      <c r="H33" s="188">
        <f t="shared" ref="H33" si="65">IF(OR(D32=0,D33=0,F33=0,G34=0,C34=3), 0,(MIN(F33,G34,H32/F32*F33,Q32)))</f>
        <v>0</v>
      </c>
      <c r="I33" s="72">
        <f>IF(AND(H33&gt;0,G33&gt;0),FLOOR(H33*G33,1),0)</f>
        <v>0</v>
      </c>
      <c r="J33" s="187">
        <f>IF(OR(AND(I33&gt;0,C32=4),AND(I33&gt;0,C32=2),AND(I33&gt;0,C32=5)),FLOOR(I33*0.34,1),(IF(C32=3,0,0)))</f>
        <v>0</v>
      </c>
      <c r="K33" s="188">
        <f t="shared" ref="K33" si="66">IF(OR(D32=0,D33=0,F33=0,G34=0,C34=3),0,(MIN(F33,G34,K32/F32*F33,R32)))</f>
        <v>0</v>
      </c>
      <c r="L33" s="72">
        <f t="shared" ref="L33" si="67">IF(AND(K33&gt;0,G33&gt;0),FLOOR(K33*G33,1),0)</f>
        <v>0</v>
      </c>
      <c r="M33" s="187">
        <f t="shared" ref="M33" si="68">IF(OR(AND(L33&gt;0,C32=4),AND(L33&gt;0,C32=2),AND(L33&gt;0,C32=5)),FLOOR(L33*0.34,1),(IF(C32=3,0,0)))</f>
        <v>0</v>
      </c>
      <c r="N33" s="379"/>
      <c r="O33" s="380"/>
      <c r="P33" s="220" t="str">
        <f t="shared" ref="P33" si="69">IF(AND(H32+K32+F33&lt;=D34),"OK","chyba vyplnění")</f>
        <v>OK</v>
      </c>
      <c r="S33" s="371"/>
      <c r="T33" s="372"/>
    </row>
    <row r="34" spans="1:20" ht="18" customHeight="1" thickBot="1" x14ac:dyDescent="0.25">
      <c r="A34" s="251"/>
      <c r="B34" s="234"/>
      <c r="C34" s="203">
        <v>2</v>
      </c>
      <c r="D34" s="73">
        <v>170</v>
      </c>
      <c r="E34" s="119">
        <f>SUM(E32:E33)</f>
        <v>42500</v>
      </c>
      <c r="F34" s="120">
        <f>SUM(F32:F33)</f>
        <v>170</v>
      </c>
      <c r="G34" s="215">
        <f>FLOOR(IF(OR(AND(D33&gt;0,C34=2),AND(D33&gt;0,C34=4),AND(C34=3,F32=H32,D33&gt;0)),(F32+F33)/D33*D32,0),4)</f>
        <v>0</v>
      </c>
      <c r="H34" s="189"/>
      <c r="I34" s="128">
        <f>SUM(I32:I33)</f>
        <v>0</v>
      </c>
      <c r="J34" s="190">
        <f>SUM(J32:J33)</f>
        <v>0</v>
      </c>
      <c r="K34" s="189">
        <v>8000</v>
      </c>
      <c r="L34" s="128">
        <f t="shared" ref="L34:M34" si="70">SUM(L32:L33)</f>
        <v>50500</v>
      </c>
      <c r="M34" s="190">
        <f t="shared" si="70"/>
        <v>17170</v>
      </c>
      <c r="N34" s="379"/>
      <c r="O34" s="380"/>
      <c r="P34" s="222" t="str">
        <f t="shared" ref="P34" si="71">IF(F34&gt;D34,"chyba vyplnění","OK")</f>
        <v>OK</v>
      </c>
      <c r="S34" s="373"/>
      <c r="T34" s="374"/>
    </row>
    <row r="35" spans="1:20" ht="18" customHeight="1" x14ac:dyDescent="0.2">
      <c r="A35" s="230">
        <v>8</v>
      </c>
      <c r="B35" s="261" t="s">
        <v>130</v>
      </c>
      <c r="C35" s="197">
        <v>2</v>
      </c>
      <c r="D35" s="148">
        <v>0</v>
      </c>
      <c r="E35" s="149">
        <v>142789</v>
      </c>
      <c r="F35" s="149">
        <v>876</v>
      </c>
      <c r="G35" s="210">
        <f>IF(AND(E35&gt;0,F35&gt;0),E35/F35,"")</f>
        <v>163.00114155251143</v>
      </c>
      <c r="H35" s="186">
        <v>230</v>
      </c>
      <c r="I35" s="117">
        <f>IF(AND(H35&gt;0,G35&gt;0,E35&gt;0),FLOOR(H35*G35+H37,1),0)</f>
        <v>37490</v>
      </c>
      <c r="J35" s="192">
        <f>IF(OR(AND(I35&gt;0,C35=4),AND(I35&gt;0,C35=2),AND(I35&gt;0,C35=5)),FLOOR(I35*0.34,1),(IF(C35=3,0,0)))</f>
        <v>12746</v>
      </c>
      <c r="K35" s="186">
        <v>208</v>
      </c>
      <c r="L35" s="72">
        <f t="shared" ref="L35" si="72">IF(AND(K35&gt;0,G35&gt;0,E35&gt;0),FLOOR(K35*G35+K37,1),0)</f>
        <v>33904</v>
      </c>
      <c r="M35" s="187">
        <f t="shared" ref="M35" si="73">IF(OR(AND(L35&gt;0,C35=4),AND(L35&gt;0,C35=2),AND(L35&gt;0,C35=5)),FLOOR(L35*0.34,1),(IF(C35=3,0,0)))</f>
        <v>11527</v>
      </c>
      <c r="N35" s="261" t="s">
        <v>113</v>
      </c>
      <c r="O35" s="384"/>
      <c r="P35" s="219" t="str">
        <f t="shared" ref="P35" si="74">IF(AND(D37&gt;=F35,F35&gt;=H35+K35),"OK","chyba vyplnění")</f>
        <v>OK</v>
      </c>
      <c r="Q35" s="7">
        <f t="shared" ref="Q35" si="75">IFERROR(H35/F35*G37,0)</f>
        <v>0</v>
      </c>
      <c r="R35" s="7">
        <f t="shared" ref="R35" si="76">IFERROR(K35/F35*G37,0)</f>
        <v>0</v>
      </c>
      <c r="S35" s="350" t="s">
        <v>143</v>
      </c>
      <c r="T35" s="351"/>
    </row>
    <row r="36" spans="1:20" ht="18" customHeight="1" x14ac:dyDescent="0.2">
      <c r="A36" s="231"/>
      <c r="B36" s="262"/>
      <c r="C36" s="198"/>
      <c r="D36" s="145">
        <v>0</v>
      </c>
      <c r="E36" s="146">
        <v>22125</v>
      </c>
      <c r="F36" s="147">
        <v>0</v>
      </c>
      <c r="G36" s="212">
        <f>IF(OR(AND(E36&gt;0,F36&gt;0,C35=2),AND(E36&gt;0,F36&gt;0,C35=4)),E36/F36,0)</f>
        <v>0</v>
      </c>
      <c r="H36" s="188">
        <f t="shared" ref="H36" si="77">IF(OR(D35=0,D36=0,F36=0,G37=0,C37=3), 0,(MIN(F36,G37,H35/F35*F36,Q35)))</f>
        <v>0</v>
      </c>
      <c r="I36" s="72">
        <f>IF(AND(H36&gt;0,G36&gt;0),FLOOR(H36*G36,1),0)</f>
        <v>0</v>
      </c>
      <c r="J36" s="187">
        <f>IF(OR(AND(I36&gt;0,C35=4),AND(I36&gt;0,C35=2),AND(I36&gt;0,C35=5)),FLOOR(I36*0.34,1),(IF(C35=3,0,0)))</f>
        <v>0</v>
      </c>
      <c r="K36" s="188">
        <f t="shared" ref="K36" si="78">IF(OR(D35=0,D36=0,F36=0,G37=0,C37=3),0,(MIN(F36,G37,K35/F35*F36,R35)))</f>
        <v>0</v>
      </c>
      <c r="L36" s="72">
        <f t="shared" ref="L36" si="79">IF(AND(K36&gt;0,G36&gt;0),FLOOR(K36*G36,1),0)</f>
        <v>0</v>
      </c>
      <c r="M36" s="187">
        <f t="shared" ref="M36" si="80">IF(OR(AND(L36&gt;0,C35=4),AND(L36&gt;0,C35=2),AND(L36&gt;0,C35=5)),FLOOR(L36*0.34,1),(IF(C35=3,0,0)))</f>
        <v>0</v>
      </c>
      <c r="N36" s="385"/>
      <c r="O36" s="385"/>
      <c r="P36" s="220" t="str">
        <f t="shared" ref="P36" si="81">IF(AND(H35+K35+F36&lt;=D37),"OK","chyba vyplnění")</f>
        <v>OK</v>
      </c>
      <c r="S36" s="352"/>
      <c r="T36" s="353"/>
    </row>
    <row r="37" spans="1:20" ht="18" customHeight="1" thickBot="1" x14ac:dyDescent="0.25">
      <c r="A37" s="232"/>
      <c r="B37" s="263"/>
      <c r="C37" s="203">
        <v>3</v>
      </c>
      <c r="D37" s="150">
        <v>1008</v>
      </c>
      <c r="E37" s="119">
        <f>SUM(E35:E36)</f>
        <v>164914</v>
      </c>
      <c r="F37" s="120">
        <f>SUM(F35:F36)</f>
        <v>876</v>
      </c>
      <c r="G37" s="215">
        <f>FLOOR(IF(OR(AND(D36&gt;0,C37=2),AND(D36&gt;0,C37=4),AND(C37=3,F35=H35,D36&gt;0)),(F35+F36)/D36*D35,0),4)</f>
        <v>0</v>
      </c>
      <c r="H37" s="189">
        <v>0</v>
      </c>
      <c r="I37" s="128">
        <f>SUM(I35:I36)</f>
        <v>37490</v>
      </c>
      <c r="J37" s="190">
        <f>SUM(J35:J36)</f>
        <v>12746</v>
      </c>
      <c r="K37" s="189">
        <v>0</v>
      </c>
      <c r="L37" s="128">
        <f t="shared" ref="L37:M37" si="82">SUM(L35:L36)</f>
        <v>33904</v>
      </c>
      <c r="M37" s="190">
        <f t="shared" si="82"/>
        <v>11527</v>
      </c>
      <c r="N37" s="386"/>
      <c r="O37" s="386"/>
      <c r="P37" s="222" t="str">
        <f t="shared" ref="P37" si="83">IF(F37&gt;D37,"chyba vyplnění","OK")</f>
        <v>OK</v>
      </c>
      <c r="S37" s="354"/>
      <c r="T37" s="355"/>
    </row>
    <row r="38" spans="1:20" ht="18" customHeight="1" x14ac:dyDescent="0.2">
      <c r="A38" s="230">
        <v>9</v>
      </c>
      <c r="B38" s="234" t="s">
        <v>141</v>
      </c>
      <c r="C38" s="197">
        <v>2</v>
      </c>
      <c r="D38" s="112">
        <v>160</v>
      </c>
      <c r="E38" s="113">
        <v>105645</v>
      </c>
      <c r="F38" s="113">
        <v>888</v>
      </c>
      <c r="G38" s="210">
        <f>IF(AND(E38&gt;0,F38&gt;0),E38/F38,"")</f>
        <v>118.9695945945946</v>
      </c>
      <c r="H38" s="186">
        <v>438</v>
      </c>
      <c r="I38" s="117">
        <f>IF(AND(H38&gt;0,G38&gt;0,E38&gt;0),FLOOR(H38*G38+H40,1),0)</f>
        <v>92108</v>
      </c>
      <c r="J38" s="192">
        <f>IF(OR(AND(I38&gt;0,C38=4),AND(I38&gt;0,C38=2),AND(I38&gt;0,C38=5)),FLOOR(I38*0.34,1),(IF(C38=3,0,0)))</f>
        <v>31316</v>
      </c>
      <c r="K38" s="186">
        <v>0</v>
      </c>
      <c r="L38" s="72">
        <f t="shared" ref="L38" si="84">IF(AND(K38&gt;0,G38&gt;0,E38&gt;0),FLOOR(K38*G38+K40,1),0)</f>
        <v>0</v>
      </c>
      <c r="M38" s="187">
        <f t="shared" ref="M38" si="85">IF(OR(AND(L38&gt;0,C38=4),AND(L38&gt;0,C38=2),AND(L38&gt;0,C38=5)),FLOOR(L38*0.34,1),(IF(C38=3,0,0)))</f>
        <v>0</v>
      </c>
      <c r="N38" s="391" t="s">
        <v>110</v>
      </c>
      <c r="O38" s="392"/>
      <c r="P38" s="219" t="str">
        <f t="shared" ref="P38" si="86">IF(AND(D40&gt;=F38,F38&gt;=H38+K38),"OK","chyba vyplnění")</f>
        <v>OK</v>
      </c>
      <c r="Q38" s="7">
        <f t="shared" ref="Q38" si="87">IFERROR(H38/F38*G40,0)</f>
        <v>37.486486486486484</v>
      </c>
      <c r="R38" s="7">
        <f t="shared" ref="R38" si="88">IFERROR(K38/F38*G40,0)</f>
        <v>0</v>
      </c>
      <c r="S38" s="350" t="s">
        <v>146</v>
      </c>
      <c r="T38" s="351"/>
    </row>
    <row r="39" spans="1:20" ht="18" customHeight="1" x14ac:dyDescent="0.2">
      <c r="A39" s="231"/>
      <c r="B39" s="234"/>
      <c r="C39" s="204"/>
      <c r="D39" s="73">
        <v>2088</v>
      </c>
      <c r="E39" s="74">
        <v>22125</v>
      </c>
      <c r="F39" s="75">
        <v>120</v>
      </c>
      <c r="G39" s="212">
        <f>IF(OR(AND(E39&gt;0,F39&gt;0,C38=2),AND(E39&gt;0,F39&gt;0,C38=4)),E39/F39,0)</f>
        <v>184.375</v>
      </c>
      <c r="H39" s="188">
        <f t="shared" ref="H39" si="89">IF(OR(D38=0,D39=0,F39=0,G40=0,C40=3), 0,(MIN(F39,G40,H38/F38*F39,Q38)))</f>
        <v>37.486486486486484</v>
      </c>
      <c r="I39" s="72">
        <f>IF(AND(H39&gt;0,G39&gt;0),FLOOR(H39*G39,1),0)</f>
        <v>6911</v>
      </c>
      <c r="J39" s="187">
        <f>IF(OR(AND(I39&gt;0,C38=4),AND(I39&gt;0,C38=2),AND(I39&gt;0,C38=5)),FLOOR(I39*0.34,1),(IF(C38=3,0,0)))</f>
        <v>2349</v>
      </c>
      <c r="K39" s="188">
        <f t="shared" ref="K39" si="90">IF(OR(D38=0,D39=0,F39=0,G40=0,C40=3),0,(MIN(F39,G40,K38/F38*F39,R38)))</f>
        <v>0</v>
      </c>
      <c r="L39" s="72">
        <f t="shared" ref="L39" si="91">IF(AND(K39&gt;0,G39&gt;0),FLOOR(K39*G39,1),0)</f>
        <v>0</v>
      </c>
      <c r="M39" s="187">
        <f t="shared" ref="M39" si="92">IF(OR(AND(L39&gt;0,C38=4),AND(L39&gt;0,C38=2),AND(L39&gt;0,C38=5)),FLOOR(L39*0.34,1),(IF(C38=3,0,0)))</f>
        <v>0</v>
      </c>
      <c r="N39" s="385"/>
      <c r="O39" s="385"/>
      <c r="P39" s="220" t="str">
        <f t="shared" ref="P39" si="93">IF(AND(H38+K38+F39&lt;=D40),"OK","chyba vyplnění")</f>
        <v>OK</v>
      </c>
      <c r="S39" s="352"/>
      <c r="T39" s="353"/>
    </row>
    <row r="40" spans="1:20" ht="18" customHeight="1" thickBot="1" x14ac:dyDescent="0.25">
      <c r="A40" s="232"/>
      <c r="B40" s="235"/>
      <c r="C40" s="203">
        <v>4</v>
      </c>
      <c r="D40" s="118">
        <v>1008</v>
      </c>
      <c r="E40" s="119">
        <f>SUM(E38:E39)</f>
        <v>127770</v>
      </c>
      <c r="F40" s="120">
        <f>SUM(F38:F39)</f>
        <v>1008</v>
      </c>
      <c r="G40" s="215">
        <f>FLOOR(IF(OR(AND(D39&gt;0,C40=2),AND(D39&gt;0,C40=4),AND(C40=3,F38=H38,D39&gt;0)),(F38+F39)/D39*D38,0),4)</f>
        <v>76</v>
      </c>
      <c r="H40" s="189">
        <v>40000</v>
      </c>
      <c r="I40" s="128">
        <f>SUM(I38:I39)</f>
        <v>99019</v>
      </c>
      <c r="J40" s="190">
        <f>SUM(J38:J39)</f>
        <v>33665</v>
      </c>
      <c r="K40" s="189"/>
      <c r="L40" s="128">
        <f t="shared" ref="L40:M40" si="94">SUM(L38:L39)</f>
        <v>0</v>
      </c>
      <c r="M40" s="190">
        <f t="shared" si="94"/>
        <v>0</v>
      </c>
      <c r="N40" s="386"/>
      <c r="O40" s="386"/>
      <c r="P40" s="222" t="str">
        <f t="shared" ref="P40" si="95">IF(F40&gt;D40,"chyba vyplnění","OK")</f>
        <v>OK</v>
      </c>
      <c r="S40" s="354"/>
      <c r="T40" s="355"/>
    </row>
    <row r="41" spans="1:20" ht="18" customHeight="1" x14ac:dyDescent="0.2">
      <c r="A41" s="230">
        <v>10</v>
      </c>
      <c r="B41" s="233" t="s">
        <v>150</v>
      </c>
      <c r="C41" s="197">
        <v>2</v>
      </c>
      <c r="D41" s="148">
        <v>160</v>
      </c>
      <c r="E41" s="116">
        <v>105645</v>
      </c>
      <c r="F41" s="116">
        <v>1008</v>
      </c>
      <c r="G41" s="210">
        <f>IF(AND(E41&gt;0,F41&gt;0),E41/F41,"")</f>
        <v>104.80654761904762</v>
      </c>
      <c r="H41" s="151">
        <v>504</v>
      </c>
      <c r="I41" s="117">
        <f>IF(AND(H41&gt;0,G41&gt;0,E41&gt;0),FLOOR(H41*G41+H43,1),0)</f>
        <v>77822</v>
      </c>
      <c r="J41" s="192">
        <f>IF(OR(AND(I41&gt;0,C41=4),AND(I41&gt;0,C41=2),AND(I41&gt;0,C41=5)),FLOOR(I41*0.34,1),(IF(C41=3,0,0)))</f>
        <v>26459</v>
      </c>
      <c r="K41" s="151">
        <v>504</v>
      </c>
      <c r="L41" s="72">
        <f t="shared" ref="L41" si="96">IF(AND(K41&gt;0,G41&gt;0,E41&gt;0),FLOOR(K41*G41+K43,1),0)</f>
        <v>77822</v>
      </c>
      <c r="M41" s="187">
        <f t="shared" ref="M41" si="97">IF(OR(AND(L41&gt;0,C41=4),AND(L41&gt;0,C41=2),AND(L41&gt;0,C41=5)),FLOOR(L41*0.34,1),(IF(C41=3,0,0)))</f>
        <v>26459</v>
      </c>
      <c r="N41" s="261" t="s">
        <v>110</v>
      </c>
      <c r="O41" s="384"/>
      <c r="P41" s="219" t="str">
        <f t="shared" ref="P41" si="98">IF(AND(D43&gt;=F41,F41&gt;=H41+K41),"OK","chyba vyplnění")</f>
        <v>OK</v>
      </c>
      <c r="Q41" s="7">
        <f t="shared" ref="Q41" si="99">IFERROR(H41/F41*G43,0)</f>
        <v>42</v>
      </c>
      <c r="R41" s="7">
        <f t="shared" ref="R41" si="100">IFERROR(K41/F41*G43,0)</f>
        <v>42</v>
      </c>
      <c r="S41" s="356" t="s">
        <v>162</v>
      </c>
      <c r="T41" s="351"/>
    </row>
    <row r="42" spans="1:20" ht="18" customHeight="1" x14ac:dyDescent="0.2">
      <c r="A42" s="231"/>
      <c r="B42" s="234"/>
      <c r="C42" s="198"/>
      <c r="D42" s="145">
        <v>2088</v>
      </c>
      <c r="E42" s="74">
        <v>22125</v>
      </c>
      <c r="F42" s="152">
        <v>120</v>
      </c>
      <c r="G42" s="212">
        <f>IF(OR(AND(E42&gt;0,F42&gt;0,C41=2),AND(E42&gt;0,F42&gt;0,C41=4)),E42/F42,0)</f>
        <v>184.375</v>
      </c>
      <c r="H42" s="188">
        <f t="shared" ref="H42" si="101">IF(OR(D41=0,D42=0,F42=0,G43=0,C43=3), 0,(MIN(F42,G43,H41/F41*F42,Q41)))</f>
        <v>42</v>
      </c>
      <c r="I42" s="72">
        <f>IF(AND(H42&gt;0,G42&gt;0),FLOOR(H42*G42,1),0)</f>
        <v>7743</v>
      </c>
      <c r="J42" s="187">
        <f>IF(OR(AND(I42&gt;0,C41=4),AND(I42&gt;0,C41=2),AND(I42&gt;0,C41=5)),FLOOR(I42*0.34,1),(IF(C41=3,0,0)))</f>
        <v>2632</v>
      </c>
      <c r="K42" s="188">
        <f t="shared" ref="K42" si="102">IF(OR(D41=0,D42=0,F42=0,G43=0,C43=3),0,(MIN(F42,G43,K41/F41*F42,R41)))</f>
        <v>42</v>
      </c>
      <c r="L42" s="72">
        <f t="shared" ref="L42" si="103">IF(AND(K42&gt;0,G42&gt;0),FLOOR(K42*G42,1),0)</f>
        <v>7743</v>
      </c>
      <c r="M42" s="187">
        <f t="shared" ref="M42" si="104">IF(OR(AND(L42&gt;0,C41=4),AND(L42&gt;0,C41=2),AND(L42&gt;0,C41=5)),FLOOR(L42*0.34,1),(IF(C41=3,0,0)))</f>
        <v>2632</v>
      </c>
      <c r="N42" s="385"/>
      <c r="O42" s="385"/>
      <c r="P42" s="220" t="str">
        <f t="shared" ref="P42" si="105">IF(AND(H41+K41+F42&lt;=D43),"OK","chyba vyplnění")</f>
        <v>chyba vyplnění</v>
      </c>
      <c r="S42" s="352"/>
      <c r="T42" s="353"/>
    </row>
    <row r="43" spans="1:20" ht="18" customHeight="1" thickBot="1" x14ac:dyDescent="0.25">
      <c r="A43" s="232"/>
      <c r="B43" s="235"/>
      <c r="C43" s="203">
        <v>2</v>
      </c>
      <c r="D43" s="153">
        <v>1008</v>
      </c>
      <c r="E43" s="119">
        <f>SUM(E41:E42)</f>
        <v>127770</v>
      </c>
      <c r="F43" s="120">
        <f>SUM(F41:F42)</f>
        <v>1128</v>
      </c>
      <c r="G43" s="215">
        <f>FLOOR(IF(OR(AND(D42&gt;0,C43=2),AND(D42&gt;0,C43=4),AND(C43=3,F41=H41,D42&gt;0)),(F41+F42)/D42*D41,0),4)</f>
        <v>84</v>
      </c>
      <c r="H43" s="189">
        <v>25000</v>
      </c>
      <c r="I43" s="128">
        <f>SUM(I41:I42)</f>
        <v>85565</v>
      </c>
      <c r="J43" s="190">
        <f>SUM(J41:J42)</f>
        <v>29091</v>
      </c>
      <c r="K43" s="189">
        <v>25000</v>
      </c>
      <c r="L43" s="128">
        <f t="shared" ref="L43:M43" si="106">SUM(L41:L42)</f>
        <v>85565</v>
      </c>
      <c r="M43" s="190">
        <f t="shared" si="106"/>
        <v>29091</v>
      </c>
      <c r="N43" s="386"/>
      <c r="O43" s="386"/>
      <c r="P43" s="222" t="str">
        <f t="shared" ref="P43" si="107">IF(F43&gt;D43,"chyba vyplnění","OK")</f>
        <v>chyba vyplnění</v>
      </c>
      <c r="S43" s="354"/>
      <c r="T43" s="355"/>
    </row>
    <row r="44" spans="1:20" ht="18" customHeight="1" x14ac:dyDescent="0.2">
      <c r="A44" s="230">
        <v>11</v>
      </c>
      <c r="B44" s="233" t="s">
        <v>125</v>
      </c>
      <c r="C44" s="197">
        <v>1</v>
      </c>
      <c r="D44" s="112">
        <v>160</v>
      </c>
      <c r="E44" s="116">
        <v>105645</v>
      </c>
      <c r="F44" s="151">
        <v>1008</v>
      </c>
      <c r="G44" s="210">
        <f>IF(AND(E44&gt;0,F44&gt;0),E44/F44,"")</f>
        <v>104.80654761904762</v>
      </c>
      <c r="H44" s="186">
        <v>444</v>
      </c>
      <c r="I44" s="117">
        <f>IF(AND(H44&gt;0,G44&gt;0,E44&gt;0),FLOOR(H44*G44+H46,1),0)</f>
        <v>71534</v>
      </c>
      <c r="J44" s="192">
        <f>IF(OR(AND(I44&gt;0,C44=4),AND(I44&gt;0,C44=2),AND(I44&gt;0,C44=5)),FLOOR(I44*0.34,1),(IF(C44=3,0,0)))</f>
        <v>0</v>
      </c>
      <c r="K44" s="186">
        <v>444</v>
      </c>
      <c r="L44" s="72">
        <f t="shared" ref="L44" si="108">IF(AND(K44&gt;0,G44&gt;0,E44&gt;0),FLOOR(K44*G44+K46,1),0)</f>
        <v>71534</v>
      </c>
      <c r="M44" s="187">
        <f t="shared" ref="M44" si="109">IF(OR(AND(L44&gt;0,C44=4),AND(L44&gt;0,C44=2),AND(L44&gt;0,C44=5)),FLOOR(L44*0.34,1),(IF(C44=3,0,0)))</f>
        <v>0</v>
      </c>
      <c r="N44" s="261" t="s">
        <v>110</v>
      </c>
      <c r="O44" s="384"/>
      <c r="P44" s="219" t="str">
        <f t="shared" ref="P44" si="110">IF(AND(D46&gt;=F44,F44&gt;=H44+K44),"OK","chyba vyplnění")</f>
        <v>chyba vyplnění</v>
      </c>
      <c r="Q44" s="7">
        <f t="shared" ref="Q44" si="111">IFERROR(H44/F44*G46,0)</f>
        <v>33.476190476190474</v>
      </c>
      <c r="R44" s="7">
        <f t="shared" ref="R44" si="112">IFERROR(K44/F44*G46,0)</f>
        <v>33.476190476190474</v>
      </c>
      <c r="S44" s="356" t="s">
        <v>149</v>
      </c>
      <c r="T44" s="351"/>
    </row>
    <row r="45" spans="1:20" ht="18" customHeight="1" x14ac:dyDescent="0.2">
      <c r="A45" s="231"/>
      <c r="B45" s="234"/>
      <c r="C45" s="198"/>
      <c r="D45" s="73">
        <v>2088</v>
      </c>
      <c r="E45" s="74">
        <v>22125</v>
      </c>
      <c r="F45" s="75">
        <v>0</v>
      </c>
      <c r="G45" s="212">
        <f>IF(OR(AND(E45&gt;0,F45&gt;0,C44=2),AND(E45&gt;0,F45&gt;0,C44=4)),E45/F45,0)</f>
        <v>0</v>
      </c>
      <c r="H45" s="188">
        <f t="shared" ref="H45" si="113">IF(OR(D44=0,D45=0,F45=0,G46=0,C46=3), 0,(MIN(F45,G46,H44/F44*F45,Q44)))</f>
        <v>0</v>
      </c>
      <c r="I45" s="72">
        <f>IF(AND(H45&gt;0,G45&gt;0),FLOOR(H45*G45,1),0)</f>
        <v>0</v>
      </c>
      <c r="J45" s="187">
        <f>IF(OR(AND(I45&gt;0,C44=4),AND(I45&gt;0,C44=2),AND(I45&gt;0,C44=5)),FLOOR(I45*0.34,1),(IF(C44=3,0,0)))</f>
        <v>0</v>
      </c>
      <c r="K45" s="188">
        <f t="shared" ref="K45" si="114">IF(OR(D44=0,D45=0,F45=0,G46=0,C46=3),0,(MIN(F45,G46,K44/F44*F45,R44)))</f>
        <v>0</v>
      </c>
      <c r="L45" s="72">
        <f t="shared" ref="L45" si="115">IF(AND(K45&gt;0,G45&gt;0),FLOOR(K45*G45,1),0)</f>
        <v>0</v>
      </c>
      <c r="M45" s="187">
        <f t="shared" ref="M45" si="116">IF(OR(AND(L45&gt;0,C44=4),AND(L45&gt;0,C44=2),AND(L45&gt;0,C44=5)),FLOOR(L45*0.34,1),(IF(C44=3,0,0)))</f>
        <v>0</v>
      </c>
      <c r="N45" s="385"/>
      <c r="O45" s="385"/>
      <c r="P45" s="220" t="str">
        <f t="shared" ref="P45" si="117">IF(AND(H44+K44+F45&lt;=D46),"OK","chyba vyplnění")</f>
        <v>OK</v>
      </c>
      <c r="S45" s="352"/>
      <c r="T45" s="353"/>
    </row>
    <row r="46" spans="1:20" ht="18" customHeight="1" thickBot="1" x14ac:dyDescent="0.25">
      <c r="A46" s="232"/>
      <c r="B46" s="235"/>
      <c r="C46" s="203">
        <v>2</v>
      </c>
      <c r="D46" s="221">
        <v>888</v>
      </c>
      <c r="E46" s="119">
        <f>SUM(E44:E45)</f>
        <v>127770</v>
      </c>
      <c r="F46" s="120">
        <f>SUM(F44:F45)</f>
        <v>1008</v>
      </c>
      <c r="G46" s="215">
        <f>FLOOR(IF(OR(AND(D45&gt;0,C46=2),AND(D45&gt;0,C46=4),AND(C46=3,F44=H44,D45&gt;0)),(F44+F45)/D45*D44,0),4)</f>
        <v>76</v>
      </c>
      <c r="H46" s="189">
        <v>25000</v>
      </c>
      <c r="I46" s="128">
        <f>SUM(I44:I45)</f>
        <v>71534</v>
      </c>
      <c r="J46" s="190">
        <f>SUM(J44:J45)</f>
        <v>0</v>
      </c>
      <c r="K46" s="189">
        <v>25000</v>
      </c>
      <c r="L46" s="128">
        <f t="shared" ref="L46:M46" si="118">SUM(L44:L45)</f>
        <v>71534</v>
      </c>
      <c r="M46" s="190">
        <f t="shared" si="118"/>
        <v>0</v>
      </c>
      <c r="N46" s="386"/>
      <c r="O46" s="386"/>
      <c r="P46" s="222" t="str">
        <f t="shared" ref="P46" si="119">IF(F46&gt;D46,"chyba vyplnění","OK")</f>
        <v>chyba vyplnění</v>
      </c>
      <c r="S46" s="354"/>
      <c r="T46" s="355"/>
    </row>
    <row r="47" spans="1:20" ht="18" customHeight="1" x14ac:dyDescent="0.2">
      <c r="A47" s="230">
        <v>12</v>
      </c>
      <c r="B47" s="233" t="s">
        <v>125</v>
      </c>
      <c r="C47" s="197">
        <v>1</v>
      </c>
      <c r="D47" s="112">
        <v>160</v>
      </c>
      <c r="E47" s="116">
        <v>105645</v>
      </c>
      <c r="F47" s="151">
        <v>800</v>
      </c>
      <c r="G47" s="210">
        <f>IF(AND(E47&gt;0,F47&gt;0),E47/F47,"")</f>
        <v>132.05625000000001</v>
      </c>
      <c r="H47" s="151">
        <v>444</v>
      </c>
      <c r="I47" s="117">
        <f>IF(AND(H47&gt;0,G47&gt;0,E47&gt;0),FLOOR(H47*G47+H49,1),0)</f>
        <v>83632</v>
      </c>
      <c r="J47" s="192">
        <f>IF(OR(AND(I47&gt;0,C47=4),AND(I47&gt;0,C47=2),AND(I47&gt;0,C47=5)),FLOOR(I47*0.34,1),(IF(C47=3,0,0)))</f>
        <v>0</v>
      </c>
      <c r="K47" s="151">
        <v>444</v>
      </c>
      <c r="L47" s="72">
        <f t="shared" ref="L47" si="120">IF(AND(K47&gt;0,G47&gt;0,E47&gt;0),FLOOR(K47*G47+K49,1),0)</f>
        <v>83632</v>
      </c>
      <c r="M47" s="187">
        <f t="shared" ref="M47" si="121">IF(OR(AND(L47&gt;0,C47=4),AND(L47&gt;0,C47=2),AND(L47&gt;0,C47=5)),FLOOR(L47*0.34,1),(IF(C47=3,0,0)))</f>
        <v>0</v>
      </c>
      <c r="N47" s="261" t="s">
        <v>110</v>
      </c>
      <c r="O47" s="384"/>
      <c r="P47" s="219" t="str">
        <f t="shared" ref="P47" si="122">IF(AND(D49&gt;=F47,F47&gt;=H47+K47),"OK","chyba vyplnění")</f>
        <v>chyba vyplnění</v>
      </c>
      <c r="Q47" s="7">
        <f t="shared" ref="Q47" si="123">IFERROR(H47/F47*G49,0)</f>
        <v>37.74</v>
      </c>
      <c r="R47" s="7">
        <f t="shared" ref="R47" si="124">IFERROR(K47/F47*G49,0)</f>
        <v>37.74</v>
      </c>
      <c r="S47" s="356" t="s">
        <v>163</v>
      </c>
      <c r="T47" s="351"/>
    </row>
    <row r="48" spans="1:20" ht="18" customHeight="1" x14ac:dyDescent="0.2">
      <c r="A48" s="231"/>
      <c r="B48" s="234"/>
      <c r="C48" s="198"/>
      <c r="D48" s="73">
        <v>2088</v>
      </c>
      <c r="E48" s="74">
        <v>22125</v>
      </c>
      <c r="F48" s="75">
        <v>120</v>
      </c>
      <c r="G48" s="212">
        <f>IF(OR(AND(E48&gt;0,F48&gt;0,C47=2),AND(E48&gt;0,F48&gt;0,C47=4)),E48/F48,0)</f>
        <v>0</v>
      </c>
      <c r="H48" s="188">
        <f t="shared" ref="H48" si="125">IF(OR(D47=0,D48=0,F48=0,G49=0,C49=3), 0,(MIN(F48,G49,H47/F47*F48,Q47)))</f>
        <v>37.74</v>
      </c>
      <c r="I48" s="72">
        <f>IF(AND(H48&gt;0,G48&gt;0),FLOOR(H48*G48,1),0)</f>
        <v>0</v>
      </c>
      <c r="J48" s="187">
        <f>IF(OR(AND(I48&gt;0,C47=4),AND(I48&gt;0,C47=2),AND(I48&gt;0,C47=5)),FLOOR(I48*0.34,1),(IF(C47=3,0,0)))</f>
        <v>0</v>
      </c>
      <c r="K48" s="188">
        <f t="shared" ref="K48" si="126">IF(OR(D47=0,D48=0,F48=0,G49=0,C49=3),0,(MIN(F48,G49,K47/F47*F48,R47)))</f>
        <v>37.74</v>
      </c>
      <c r="L48" s="72">
        <f t="shared" ref="L48" si="127">IF(AND(K48&gt;0,G48&gt;0),FLOOR(K48*G48,1),0)</f>
        <v>0</v>
      </c>
      <c r="M48" s="187">
        <f t="shared" ref="M48" si="128">IF(OR(AND(L48&gt;0,C47=4),AND(L48&gt;0,C47=2),AND(L48&gt;0,C47=5)),FLOOR(L48*0.34,1),(IF(C47=3,0,0)))</f>
        <v>0</v>
      </c>
      <c r="N48" s="385"/>
      <c r="O48" s="385"/>
      <c r="P48" s="220" t="str">
        <f t="shared" ref="P48" si="129">IF(AND(H47+K47+F48&lt;=D49),"OK","chyba vyplnění")</f>
        <v>OK</v>
      </c>
      <c r="S48" s="352"/>
      <c r="T48" s="353"/>
    </row>
    <row r="49" spans="1:20" ht="18" customHeight="1" thickBot="1" x14ac:dyDescent="0.25">
      <c r="A49" s="232"/>
      <c r="B49" s="235"/>
      <c r="C49" s="203">
        <v>2</v>
      </c>
      <c r="D49" s="118">
        <v>1008</v>
      </c>
      <c r="E49" s="119">
        <f>SUM(E47:E48)</f>
        <v>127770</v>
      </c>
      <c r="F49" s="120">
        <f>SUM(F47:F48)</f>
        <v>920</v>
      </c>
      <c r="G49" s="215">
        <f>FLOOR(IF(OR(AND(D48&gt;0,C49=2),AND(D48&gt;0,C49=4),AND(C49=3,F47=H47,D48&gt;0)),(F47+F48)/D48*D47,0),4)</f>
        <v>68</v>
      </c>
      <c r="H49" s="189">
        <v>25000</v>
      </c>
      <c r="I49" s="128">
        <f>SUM(I47:I48)</f>
        <v>83632</v>
      </c>
      <c r="J49" s="190">
        <f>SUM(J47:J48)</f>
        <v>0</v>
      </c>
      <c r="K49" s="189">
        <v>25000</v>
      </c>
      <c r="L49" s="128">
        <f t="shared" ref="L49:M49" si="130">SUM(L47:L48)</f>
        <v>83632</v>
      </c>
      <c r="M49" s="190">
        <f t="shared" si="130"/>
        <v>0</v>
      </c>
      <c r="N49" s="386"/>
      <c r="O49" s="386"/>
      <c r="P49" s="222" t="str">
        <f t="shared" ref="P49" si="131">IF(F49&gt;D49,"chyba vyplnění","OK")</f>
        <v>OK</v>
      </c>
      <c r="S49" s="354"/>
      <c r="T49" s="355"/>
    </row>
    <row r="50" spans="1:20" ht="18" customHeight="1" x14ac:dyDescent="0.2">
      <c r="A50" s="230">
        <v>13</v>
      </c>
      <c r="B50" s="233" t="s">
        <v>127</v>
      </c>
      <c r="C50" s="197">
        <v>4</v>
      </c>
      <c r="D50" s="73">
        <v>0</v>
      </c>
      <c r="E50" s="74">
        <v>94318</v>
      </c>
      <c r="F50" s="74">
        <v>164</v>
      </c>
      <c r="G50" s="210">
        <f>IF(AND(E50&gt;0,F50&gt;0),E50/F50,"")</f>
        <v>575.10975609756099</v>
      </c>
      <c r="H50" s="186">
        <v>164</v>
      </c>
      <c r="I50" s="117">
        <f>IF(AND(H50&gt;0,G50&gt;0,E50&gt;0),FLOOR(H50*G50+H52,1),0)</f>
        <v>94318</v>
      </c>
      <c r="J50" s="192">
        <f>IF(OR(AND(I50&gt;0,C50=4),AND(I50&gt;0,C50=2),AND(I50&gt;0,C50=5)),FLOOR(I50*0.34,1),(IF(C50=3,0,0)))</f>
        <v>32068</v>
      </c>
      <c r="K50" s="186">
        <v>0</v>
      </c>
      <c r="L50" s="72">
        <f t="shared" ref="L50" si="132">IF(AND(K50&gt;0,G50&gt;0,E50&gt;0),FLOOR(K50*G50+K52,1),0)</f>
        <v>0</v>
      </c>
      <c r="M50" s="187">
        <f t="shared" ref="M50" si="133">IF(OR(AND(L50&gt;0,C50=4),AND(L50&gt;0,C50=2),AND(L50&gt;0,C50=5)),FLOOR(L50*0.34,1),(IF(C50=3,0,0)))</f>
        <v>0</v>
      </c>
      <c r="N50" s="261" t="s">
        <v>109</v>
      </c>
      <c r="O50" s="384"/>
      <c r="P50" s="219" t="str">
        <f t="shared" ref="P50" si="134">IF(AND(D52&gt;=F50,F50&gt;=H50+K50),"OK","chyba vyplnění")</f>
        <v>chyba vyplnění</v>
      </c>
      <c r="Q50" s="7">
        <f t="shared" ref="Q50" si="135">IFERROR(H50/F50*G52,0)</f>
        <v>0</v>
      </c>
      <c r="R50" s="7">
        <f t="shared" ref="R50" si="136">IFERROR(K50/F50*G52,0)</f>
        <v>0</v>
      </c>
      <c r="S50" s="356" t="s">
        <v>161</v>
      </c>
      <c r="T50" s="351"/>
    </row>
    <row r="51" spans="1:20" ht="18" customHeight="1" x14ac:dyDescent="0.2">
      <c r="A51" s="231"/>
      <c r="B51" s="234"/>
      <c r="C51" s="198"/>
      <c r="D51" s="73">
        <v>0</v>
      </c>
      <c r="E51" s="74">
        <v>5777</v>
      </c>
      <c r="F51" s="75">
        <v>10</v>
      </c>
      <c r="G51" s="212">
        <f>IF(OR(AND(E51&gt;0,F51&gt;0,C50=2),AND(E51&gt;0,F51&gt;0,C50=4)),E51/F51,0)</f>
        <v>577.70000000000005</v>
      </c>
      <c r="H51" s="188">
        <f t="shared" ref="H51" si="137">IF(OR(D50=0,D51=0,F51=0,G52=0,C52=3), 0,(MIN(F51,G52,H50/F50*F51,Q50)))</f>
        <v>0</v>
      </c>
      <c r="I51" s="72">
        <f>IF(AND(H51&gt;0,G51&gt;0),FLOOR(H51*G51,1),0)</f>
        <v>0</v>
      </c>
      <c r="J51" s="187">
        <f>IF(OR(AND(I51&gt;0,C50=4),AND(I51&gt;0,C50=2),AND(I51&gt;0,C50=5)),FLOOR(I51*0.34,1),(IF(C50=3,0,0)))</f>
        <v>0</v>
      </c>
      <c r="K51" s="188">
        <f t="shared" ref="K51" si="138">IF(OR(D50=0,D51=0,F51=0,G52=0,C52=3),0,(MIN(F51,G52,K50/F50*F51,R50)))</f>
        <v>0</v>
      </c>
      <c r="L51" s="72">
        <f t="shared" ref="L51" si="139">IF(AND(K51&gt;0,G51&gt;0),FLOOR(K51*G51,1),0)</f>
        <v>0</v>
      </c>
      <c r="M51" s="187">
        <f t="shared" ref="M51" si="140">IF(OR(AND(L51&gt;0,C50=4),AND(L51&gt;0,C50=2),AND(L51&gt;0,C50=5)),FLOOR(L51*0.34,1),(IF(C50=3,0,0)))</f>
        <v>0</v>
      </c>
      <c r="N51" s="385"/>
      <c r="O51" s="385"/>
      <c r="P51" s="220" t="str">
        <f t="shared" ref="P51" si="141">IF(AND(H50+K50+F51&lt;=D52),"OK","chyba vyplnění")</f>
        <v>chyba vyplnění</v>
      </c>
      <c r="S51" s="352"/>
      <c r="T51" s="353"/>
    </row>
    <row r="52" spans="1:20" ht="18" customHeight="1" thickBot="1" x14ac:dyDescent="0.25">
      <c r="A52" s="232"/>
      <c r="B52" s="235"/>
      <c r="C52" s="203">
        <v>2</v>
      </c>
      <c r="D52" s="154">
        <v>0</v>
      </c>
      <c r="E52" s="119">
        <f>SUM(E50:E51)</f>
        <v>100095</v>
      </c>
      <c r="F52" s="120">
        <f>SUM(F50:F51)</f>
        <v>174</v>
      </c>
      <c r="G52" s="215">
        <f>FLOOR(IF(OR(AND(D51&gt;0,C52=2),AND(D51&gt;0,C52=4),AND(C52=3,F50=H50,D51&gt;0)),(F50+F51)/D51*D50,0),4)</f>
        <v>0</v>
      </c>
      <c r="H52" s="189">
        <v>0</v>
      </c>
      <c r="I52" s="128">
        <f>SUM(I50:I51)</f>
        <v>94318</v>
      </c>
      <c r="J52" s="190">
        <f>SUM(J50:J51)</f>
        <v>32068</v>
      </c>
      <c r="K52" s="189">
        <v>0</v>
      </c>
      <c r="L52" s="128">
        <f t="shared" ref="L52:M52" si="142">SUM(L50:L51)</f>
        <v>0</v>
      </c>
      <c r="M52" s="190">
        <f t="shared" si="142"/>
        <v>0</v>
      </c>
      <c r="N52" s="386"/>
      <c r="O52" s="386"/>
      <c r="P52" s="222" t="str">
        <f t="shared" ref="P52" si="143">IF(F52&gt;D52,"chyba vyplnění","OK")</f>
        <v>chyba vyplnění</v>
      </c>
      <c r="S52" s="354"/>
      <c r="T52" s="355"/>
    </row>
    <row r="53" spans="1:20" ht="18" customHeight="1" x14ac:dyDescent="0.2">
      <c r="A53" s="230">
        <v>14</v>
      </c>
      <c r="B53" s="233" t="s">
        <v>166</v>
      </c>
      <c r="C53" s="197">
        <v>1</v>
      </c>
      <c r="D53" s="148">
        <v>0</v>
      </c>
      <c r="E53" s="113">
        <v>105645</v>
      </c>
      <c r="F53" s="113">
        <v>888</v>
      </c>
      <c r="G53" s="210">
        <f>IF(AND(E53&gt;0,F53&gt;0),E53/F53,"")</f>
        <v>118.9695945945946</v>
      </c>
      <c r="H53" s="186">
        <v>238</v>
      </c>
      <c r="I53" s="117">
        <f>IF(AND(H53&gt;0,G53&gt;0,E53&gt;0),FLOOR(H53*G53+H55,1),0)</f>
        <v>28314</v>
      </c>
      <c r="J53" s="192">
        <f>IF(OR(AND(I53&gt;0,C53=4),AND(I53&gt;0,C53=2),AND(I53&gt;0,C53=5)),FLOOR(I53*0.34,1),(IF(C53=3,0,0)))</f>
        <v>0</v>
      </c>
      <c r="K53" s="186">
        <v>200</v>
      </c>
      <c r="L53" s="72">
        <f t="shared" ref="L53" si="144">IF(AND(K53&gt;0,G53&gt;0,E53&gt;0),FLOOR(K53*G53+K55,1),0)</f>
        <v>23793</v>
      </c>
      <c r="M53" s="187">
        <f t="shared" ref="M53" si="145">IF(OR(AND(L53&gt;0,C53=4),AND(L53&gt;0,C53=2),AND(L53&gt;0,C53=5)),FLOOR(L53*0.34,1),(IF(C53=3,0,0)))</f>
        <v>0</v>
      </c>
      <c r="N53" s="387" t="s">
        <v>109</v>
      </c>
      <c r="O53" s="388"/>
      <c r="P53" s="219" t="str">
        <f t="shared" ref="P53" si="146">IF(AND(D55&gt;=F53,F53&gt;=H53+K53),"OK","chyba vyplnění")</f>
        <v>OK</v>
      </c>
      <c r="Q53" s="7">
        <f t="shared" ref="Q53" si="147">IFERROR(H53/F53*G55,0)</f>
        <v>0</v>
      </c>
      <c r="R53" s="7">
        <f t="shared" ref="R53" si="148">IFERROR(K53/F53*G55,0)</f>
        <v>0</v>
      </c>
      <c r="S53" s="357" t="s">
        <v>184</v>
      </c>
      <c r="T53" s="358"/>
    </row>
    <row r="54" spans="1:20" ht="18" customHeight="1" x14ac:dyDescent="0.2">
      <c r="A54" s="231"/>
      <c r="B54" s="234"/>
      <c r="C54" s="198"/>
      <c r="D54" s="145">
        <v>0</v>
      </c>
      <c r="E54" s="74">
        <v>22125</v>
      </c>
      <c r="F54" s="75">
        <v>0</v>
      </c>
      <c r="G54" s="212">
        <f>IF(OR(AND(E54&gt;0,F54&gt;0,C53=2),AND(E54&gt;0,F54&gt;0,C53=4)),E54/F54,0)</f>
        <v>0</v>
      </c>
      <c r="H54" s="188">
        <f t="shared" ref="H54" si="149">IF(OR(D53=0,D54=0,F54=0,G55=0,C55=3), 0,(MIN(F54,G55,H53/F53*F54,Q53)))</f>
        <v>0</v>
      </c>
      <c r="I54" s="72">
        <f>IF(AND(H54&gt;0,G54&gt;0),FLOOR(H54*G54,1),0)</f>
        <v>0</v>
      </c>
      <c r="J54" s="187">
        <f>IF(OR(AND(I54&gt;0,C53=4),AND(I54&gt;0,C53=2),AND(I54&gt;0,C53=5)),FLOOR(I54*0.34,1),(IF(C53=3,0,0)))</f>
        <v>0</v>
      </c>
      <c r="K54" s="188">
        <f t="shared" ref="K54" si="150">IF(OR(D53=0,D54=0,F54=0,G55=0,C55=3),0,(MIN(F54,G55,K53/F53*F54,R53)))</f>
        <v>0</v>
      </c>
      <c r="L54" s="72">
        <f t="shared" ref="L54" si="151">IF(AND(K54&gt;0,G54&gt;0),FLOOR(K54*G54,1),0)</f>
        <v>0</v>
      </c>
      <c r="M54" s="187">
        <f t="shared" ref="M54" si="152">IF(OR(AND(L54&gt;0,C53=4),AND(L54&gt;0,C53=2),AND(L54&gt;0,C53=5)),FLOOR(L54*0.34,1),(IF(C53=3,0,0)))</f>
        <v>0</v>
      </c>
      <c r="N54" s="389"/>
      <c r="O54" s="389"/>
      <c r="P54" s="220" t="str">
        <f t="shared" ref="P54" si="153">IF(AND(H53+K53+F54&lt;=D55),"OK","chyba vyplnění")</f>
        <v>OK</v>
      </c>
      <c r="S54" s="359"/>
      <c r="T54" s="360"/>
    </row>
    <row r="55" spans="1:20" ht="18" customHeight="1" thickBot="1" x14ac:dyDescent="0.25">
      <c r="A55" s="232"/>
      <c r="B55" s="235"/>
      <c r="C55" s="203">
        <v>3</v>
      </c>
      <c r="D55" s="150">
        <v>1008</v>
      </c>
      <c r="E55" s="119">
        <f>SUM(E53:E54)</f>
        <v>127770</v>
      </c>
      <c r="F55" s="120">
        <f>SUM(F53:F54)</f>
        <v>888</v>
      </c>
      <c r="G55" s="215">
        <f>FLOOR(IF(OR(AND(D54&gt;0,C55=2),AND(D54&gt;0,C55=4),AND(C55=3,F53=H53,D54&gt;0)),(F53+F54)/D54*D53,0),4)</f>
        <v>0</v>
      </c>
      <c r="H55" s="189">
        <v>0</v>
      </c>
      <c r="I55" s="128">
        <f>SUM(I53:I54)</f>
        <v>28314</v>
      </c>
      <c r="J55" s="190">
        <f>SUM(J53:J54)</f>
        <v>0</v>
      </c>
      <c r="K55" s="189">
        <v>0</v>
      </c>
      <c r="L55" s="128">
        <f t="shared" ref="L55:M55" si="154">SUM(L53:L54)</f>
        <v>23793</v>
      </c>
      <c r="M55" s="190">
        <f t="shared" si="154"/>
        <v>0</v>
      </c>
      <c r="N55" s="390"/>
      <c r="O55" s="390"/>
      <c r="P55" s="222" t="str">
        <f t="shared" ref="P55" si="155">IF(F55&gt;D55,"chyba vyplnění","OK")</f>
        <v>OK</v>
      </c>
      <c r="S55" s="361"/>
      <c r="T55" s="362"/>
    </row>
    <row r="56" spans="1:20" ht="18" customHeight="1" x14ac:dyDescent="0.2">
      <c r="A56" s="230">
        <v>15</v>
      </c>
      <c r="B56" s="233"/>
      <c r="C56" s="197">
        <v>1</v>
      </c>
      <c r="D56" s="209"/>
      <c r="E56" s="116"/>
      <c r="F56" s="116"/>
      <c r="G56" s="210" t="str">
        <f>IF(AND(E56&gt;0,F56&gt;0),E56/F56,"")</f>
        <v/>
      </c>
      <c r="H56" s="186"/>
      <c r="I56" s="117">
        <f>IF(AND(H56&gt;0,G56&gt;0,E56&gt;0),FLOOR(H56*G56+H58,1),0)</f>
        <v>0</v>
      </c>
      <c r="J56" s="192">
        <f>IF(OR(AND(I56&gt;0,C56=4),AND(I56&gt;0,C56=2),AND(I56&gt;0,C56=5)),FLOOR(I56*0.34,1),(IF(C56=3,0,0)))</f>
        <v>0</v>
      </c>
      <c r="K56" s="186"/>
      <c r="L56" s="72">
        <f t="shared" ref="L56" si="156">IF(AND(K56&gt;0,G56&gt;0,E56&gt;0),FLOOR(K56*G56+K58,1),0)</f>
        <v>0</v>
      </c>
      <c r="M56" s="187">
        <f t="shared" ref="M56" si="157">IF(OR(AND(L56&gt;0,C56=4),AND(L56&gt;0,C56=2),AND(L56&gt;0,C56=5)),FLOOR(L56*0.34,1),(IF(C56=3,0,0)))</f>
        <v>0</v>
      </c>
      <c r="N56" s="236"/>
      <c r="O56" s="237"/>
      <c r="P56" s="219" t="str">
        <f t="shared" ref="P56" si="158">IF(AND(D58&gt;=F56,F56&gt;=H56+K56),"OK","chyba vyplnění")</f>
        <v>OK</v>
      </c>
      <c r="Q56" s="7">
        <f t="shared" ref="Q56" si="159">IFERROR(H56/F56*G58,0)</f>
        <v>0</v>
      </c>
      <c r="R56" s="7">
        <f t="shared" ref="R56" si="160">IFERROR(K56/F56*G58,0)</f>
        <v>0</v>
      </c>
    </row>
    <row r="57" spans="1:20" ht="18" customHeight="1" x14ac:dyDescent="0.2">
      <c r="A57" s="231"/>
      <c r="B57" s="234"/>
      <c r="C57" s="198"/>
      <c r="D57" s="211"/>
      <c r="E57" s="74"/>
      <c r="F57" s="74"/>
      <c r="G57" s="212">
        <f>IF(OR(AND(E57&gt;0,F57&gt;0,C56=2),AND(E57&gt;0,F57&gt;0,C56=4)),E57/F57,0)</f>
        <v>0</v>
      </c>
      <c r="H57" s="188">
        <f t="shared" ref="H57" si="161">IF(OR(D56=0,D57=0,F57=0,G58=0,C58=3), 0,(MIN(F57,G58,H56/F56*F57,Q56)))</f>
        <v>0</v>
      </c>
      <c r="I57" s="72">
        <f>IF(AND(H57&gt;0,G57&gt;0),FLOOR(H57*G57,1),0)</f>
        <v>0</v>
      </c>
      <c r="J57" s="187">
        <f>IF(OR(AND(I57&gt;0,C56=4),AND(I57&gt;0,C56=2),AND(I57&gt;0,C56=5)),FLOOR(I57*0.34,1),(IF(C56=3,0,0)))</f>
        <v>0</v>
      </c>
      <c r="K57" s="188">
        <f t="shared" ref="K57" si="162">IF(OR(D56=0,D57=0,F57=0,G58=0,C58=3),0,(MIN(F57,G58,K56/F56*F57,R56)))</f>
        <v>0</v>
      </c>
      <c r="L57" s="72">
        <f t="shared" ref="L57" si="163">IF(AND(K57&gt;0,G57&gt;0),FLOOR(K57*G57,1),0)</f>
        <v>0</v>
      </c>
      <c r="M57" s="187">
        <f t="shared" ref="M57" si="164">IF(OR(AND(L57&gt;0,C56=4),AND(L57&gt;0,C56=2),AND(L57&gt;0,C56=5)),FLOOR(L57*0.34,1),(IF(C56=3,0,0)))</f>
        <v>0</v>
      </c>
      <c r="N57" s="238"/>
      <c r="O57" s="239"/>
      <c r="P57" s="220" t="str">
        <f t="shared" ref="P57" si="165">IF(AND(H56+K56+F57&lt;=D58),"OK","chyba vyplnění")</f>
        <v>OK</v>
      </c>
    </row>
    <row r="58" spans="1:20" ht="18" customHeight="1" thickBot="1" x14ac:dyDescent="0.25">
      <c r="A58" s="232"/>
      <c r="B58" s="235"/>
      <c r="C58" s="203"/>
      <c r="D58" s="213"/>
      <c r="E58" s="119">
        <f>SUM(E56:E57)</f>
        <v>0</v>
      </c>
      <c r="F58" s="120">
        <f>SUM(F56:F57)</f>
        <v>0</v>
      </c>
      <c r="G58" s="215">
        <f>FLOOR(IF(OR(AND(D57&gt;0,C58=2),AND(D57&gt;0,C58=4),AND(C58=3,F56=H56,D57&gt;0)),(F56+F57)/D57*D56,0),4)</f>
        <v>0</v>
      </c>
      <c r="H58" s="189"/>
      <c r="I58" s="128">
        <f>SUM(I56:I57)</f>
        <v>0</v>
      </c>
      <c r="J58" s="190">
        <f>SUM(J56:J57)</f>
        <v>0</v>
      </c>
      <c r="K58" s="189"/>
      <c r="L58" s="128">
        <f t="shared" ref="L58:M58" si="166">SUM(L56:L57)</f>
        <v>0</v>
      </c>
      <c r="M58" s="190">
        <f t="shared" si="166"/>
        <v>0</v>
      </c>
      <c r="N58" s="240"/>
      <c r="O58" s="241"/>
      <c r="P58" s="222" t="str">
        <f t="shared" ref="P58" si="167">IF(F58&gt;D58,"chyba vyplnění","OK")</f>
        <v>OK</v>
      </c>
    </row>
    <row r="59" spans="1:20" ht="18" customHeight="1" x14ac:dyDescent="0.2">
      <c r="A59" s="230">
        <v>16</v>
      </c>
      <c r="B59" s="233"/>
      <c r="C59" s="197">
        <v>1</v>
      </c>
      <c r="D59" s="209"/>
      <c r="E59" s="116"/>
      <c r="F59" s="116"/>
      <c r="G59" s="210" t="str">
        <f>IF(AND(E59&gt;0,F59&gt;0),E59/F59,"")</f>
        <v/>
      </c>
      <c r="H59" s="186"/>
      <c r="I59" s="117">
        <f>IF(AND(H59&gt;0,G59&gt;0,E59&gt;0),FLOOR(H59*G59+H61,1),0)</f>
        <v>0</v>
      </c>
      <c r="J59" s="192">
        <f>IF(OR(AND(I59&gt;0,C59=4),AND(I59&gt;0,C59=2),AND(I59&gt;0,C59=5)),FLOOR(I59*0.34,1),(IF(C59=3,0,0)))</f>
        <v>0</v>
      </c>
      <c r="K59" s="186"/>
      <c r="L59" s="72">
        <f t="shared" ref="L59" si="168">IF(AND(K59&gt;0,G59&gt;0,E59&gt;0),FLOOR(K59*G59+K61,1),0)</f>
        <v>0</v>
      </c>
      <c r="M59" s="187">
        <f t="shared" ref="M59" si="169">IF(OR(AND(L59&gt;0,C59=4),AND(L59&gt;0,C59=2),AND(L59&gt;0,C59=5)),FLOOR(L59*0.34,1),(IF(C59=3,0,0)))</f>
        <v>0</v>
      </c>
      <c r="N59" s="236"/>
      <c r="O59" s="237"/>
      <c r="P59" s="219" t="str">
        <f t="shared" ref="P59" si="170">IF(AND(D61&gt;=F59,F59&gt;=H59+K59),"OK","chyba vyplnění")</f>
        <v>OK</v>
      </c>
      <c r="Q59" s="7">
        <f t="shared" ref="Q59" si="171">IFERROR(H59/F59*G61,0)</f>
        <v>0</v>
      </c>
      <c r="R59" s="7">
        <f t="shared" ref="R59" si="172">IFERROR(K59/F59*G61,0)</f>
        <v>0</v>
      </c>
    </row>
    <row r="60" spans="1:20" ht="18" customHeight="1" x14ac:dyDescent="0.2">
      <c r="A60" s="231"/>
      <c r="B60" s="234"/>
      <c r="C60" s="198"/>
      <c r="D60" s="211"/>
      <c r="E60" s="74"/>
      <c r="F60" s="74"/>
      <c r="G60" s="212">
        <f>IF(OR(AND(E60&gt;0,F60&gt;0,C59=2),AND(E60&gt;0,F60&gt;0,C59=4)),E60/F60,0)</f>
        <v>0</v>
      </c>
      <c r="H60" s="188">
        <f t="shared" ref="H60" si="173">IF(OR(D59=0,D60=0,F60=0,G61=0,C61=3), 0,(MIN(F60,G61,H59/F59*F60,Q59)))</f>
        <v>0</v>
      </c>
      <c r="I60" s="72">
        <f>IF(AND(H60&gt;0,G60&gt;0),FLOOR(H60*G60,1),0)</f>
        <v>0</v>
      </c>
      <c r="J60" s="187">
        <f>IF(OR(AND(I60&gt;0,C59=4),AND(I60&gt;0,C59=2),AND(I60&gt;0,C59=5)),FLOOR(I60*0.34,1),(IF(C59=3,0,0)))</f>
        <v>0</v>
      </c>
      <c r="K60" s="188">
        <f t="shared" ref="K60" si="174">IF(OR(D59=0,D60=0,F60=0,G61=0,C61=3),0,(MIN(F60,G61,K59/F59*F60,R59)))</f>
        <v>0</v>
      </c>
      <c r="L60" s="72">
        <f t="shared" ref="L60" si="175">IF(AND(K60&gt;0,G60&gt;0),FLOOR(K60*G60,1),0)</f>
        <v>0</v>
      </c>
      <c r="M60" s="187">
        <f t="shared" ref="M60" si="176">IF(OR(AND(L60&gt;0,C59=4),AND(L60&gt;0,C59=2),AND(L60&gt;0,C59=5)),FLOOR(L60*0.34,1),(IF(C59=3,0,0)))</f>
        <v>0</v>
      </c>
      <c r="N60" s="238"/>
      <c r="O60" s="239"/>
      <c r="P60" s="220" t="str">
        <f t="shared" ref="P60" si="177">IF(AND(H59+K59+F60&lt;=D61),"OK","chyba vyplnění")</f>
        <v>OK</v>
      </c>
    </row>
    <row r="61" spans="1:20" ht="18" customHeight="1" thickBot="1" x14ac:dyDescent="0.25">
      <c r="A61" s="232"/>
      <c r="B61" s="235"/>
      <c r="C61" s="203"/>
      <c r="D61" s="213"/>
      <c r="E61" s="119">
        <f>SUM(E59:E60)</f>
        <v>0</v>
      </c>
      <c r="F61" s="120">
        <f>SUM(F59:F60)</f>
        <v>0</v>
      </c>
      <c r="G61" s="215">
        <f>FLOOR(IF(OR(AND(D60&gt;0,C61=2),AND(D60&gt;0,C61=4),AND(C61=3,F59=H59,D60&gt;0)),(F59+F60)/D60*D59,0),4)</f>
        <v>0</v>
      </c>
      <c r="H61" s="189"/>
      <c r="I61" s="128">
        <f>SUM(I59:I60)</f>
        <v>0</v>
      </c>
      <c r="J61" s="190">
        <f>SUM(J59:J60)</f>
        <v>0</v>
      </c>
      <c r="K61" s="189"/>
      <c r="L61" s="128">
        <f t="shared" ref="L61:M61" si="178">SUM(L59:L60)</f>
        <v>0</v>
      </c>
      <c r="M61" s="190">
        <f t="shared" si="178"/>
        <v>0</v>
      </c>
      <c r="N61" s="240"/>
      <c r="O61" s="241"/>
      <c r="P61" s="222" t="str">
        <f t="shared" ref="P61" si="179">IF(F61&gt;D61,"chyba vyplnění","OK")</f>
        <v>OK</v>
      </c>
    </row>
    <row r="62" spans="1:20" ht="18" customHeight="1" x14ac:dyDescent="0.2">
      <c r="A62" s="230">
        <v>17</v>
      </c>
      <c r="B62" s="233"/>
      <c r="C62" s="197">
        <v>1</v>
      </c>
      <c r="D62" s="209"/>
      <c r="E62" s="116"/>
      <c r="F62" s="116"/>
      <c r="G62" s="210" t="str">
        <f>IF(AND(E62&gt;0,F62&gt;0),E62/F62,"")</f>
        <v/>
      </c>
      <c r="H62" s="186"/>
      <c r="I62" s="117">
        <f>IF(AND(H62&gt;0,G62&gt;0,E62&gt;0),FLOOR(H62*G62+H64,1),0)</f>
        <v>0</v>
      </c>
      <c r="J62" s="192">
        <f>IF(OR(AND(I62&gt;0,C62=4),AND(I62&gt;0,C62=2),AND(I62&gt;0,C62=5)),FLOOR(I62*0.34,1),(IF(C62=3,0,0)))</f>
        <v>0</v>
      </c>
      <c r="K62" s="186"/>
      <c r="L62" s="72">
        <f t="shared" ref="L62" si="180">IF(AND(K62&gt;0,G62&gt;0,E62&gt;0),FLOOR(K62*G62+K64,1),0)</f>
        <v>0</v>
      </c>
      <c r="M62" s="187">
        <f t="shared" ref="M62" si="181">IF(OR(AND(L62&gt;0,C62=4),AND(L62&gt;0,C62=2),AND(L62&gt;0,C62=5)),FLOOR(L62*0.34,1),(IF(C62=3,0,0)))</f>
        <v>0</v>
      </c>
      <c r="N62" s="236"/>
      <c r="O62" s="237"/>
      <c r="P62" s="219" t="str">
        <f t="shared" ref="P62" si="182">IF(AND(D64&gt;=F62,F62&gt;=H62+K62),"OK","chyba vyplnění")</f>
        <v>OK</v>
      </c>
      <c r="Q62" s="7">
        <f t="shared" ref="Q62" si="183">IFERROR(H62/F62*G64,0)</f>
        <v>0</v>
      </c>
      <c r="R62" s="7">
        <f t="shared" ref="R62" si="184">IFERROR(K62/F62*G64,0)</f>
        <v>0</v>
      </c>
    </row>
    <row r="63" spans="1:20" ht="18" customHeight="1" x14ac:dyDescent="0.2">
      <c r="A63" s="231"/>
      <c r="B63" s="234"/>
      <c r="C63" s="198"/>
      <c r="D63" s="211"/>
      <c r="E63" s="74"/>
      <c r="F63" s="74"/>
      <c r="G63" s="212">
        <f>IF(OR(AND(E63&gt;0,F63&gt;0,C62=2),AND(E63&gt;0,F63&gt;0,C62=4)),E63/F63,0)</f>
        <v>0</v>
      </c>
      <c r="H63" s="188">
        <f t="shared" ref="H63" si="185">IF(OR(D62=0,D63=0,F63=0,G64=0,C64=3), 0,(MIN(F63,G64,H62/F62*F63,Q62)))</f>
        <v>0</v>
      </c>
      <c r="I63" s="72">
        <f>IF(AND(H63&gt;0,G63&gt;0),FLOOR(H63*G63,1),0)</f>
        <v>0</v>
      </c>
      <c r="J63" s="187">
        <f>IF(OR(AND(I63&gt;0,C62=4),AND(I63&gt;0,C62=2),AND(I63&gt;0,C62=5)),FLOOR(I63*0.34,1),(IF(C62=3,0,0)))</f>
        <v>0</v>
      </c>
      <c r="K63" s="188">
        <f t="shared" ref="K63" si="186">IF(OR(D62=0,D63=0,F63=0,G64=0,C64=3),0,(MIN(F63,G64,K62/F62*F63,R62)))</f>
        <v>0</v>
      </c>
      <c r="L63" s="72">
        <f t="shared" ref="L63" si="187">IF(AND(K63&gt;0,G63&gt;0),FLOOR(K63*G63,1),0)</f>
        <v>0</v>
      </c>
      <c r="M63" s="187">
        <f t="shared" ref="M63" si="188">IF(OR(AND(L63&gt;0,C62=4),AND(L63&gt;0,C62=2),AND(L63&gt;0,C62=5)),FLOOR(L63*0.34,1),(IF(C62=3,0,0)))</f>
        <v>0</v>
      </c>
      <c r="N63" s="238"/>
      <c r="O63" s="239"/>
      <c r="P63" s="220" t="str">
        <f t="shared" ref="P63" si="189">IF(AND(H62+K62+F63&lt;=D64),"OK","chyba vyplnění")</f>
        <v>OK</v>
      </c>
    </row>
    <row r="64" spans="1:20" ht="18" customHeight="1" thickBot="1" x14ac:dyDescent="0.25">
      <c r="A64" s="232"/>
      <c r="B64" s="235"/>
      <c r="C64" s="203"/>
      <c r="D64" s="213"/>
      <c r="E64" s="119">
        <f>SUM(E62:E63)</f>
        <v>0</v>
      </c>
      <c r="F64" s="120">
        <f>SUM(F62:F63)</f>
        <v>0</v>
      </c>
      <c r="G64" s="215">
        <f>FLOOR(IF(OR(AND(D63&gt;0,C64=2),AND(D63&gt;0,C64=4),AND(C64=3,F62=H62,D63&gt;0)),(F62+F63)/D63*D62,0),4)</f>
        <v>0</v>
      </c>
      <c r="H64" s="189"/>
      <c r="I64" s="128">
        <f>SUM(I62:I63)</f>
        <v>0</v>
      </c>
      <c r="J64" s="190">
        <f>SUM(J62:J63)</f>
        <v>0</v>
      </c>
      <c r="K64" s="189"/>
      <c r="L64" s="128">
        <f t="shared" ref="L64:M64" si="190">SUM(L62:L63)</f>
        <v>0</v>
      </c>
      <c r="M64" s="190">
        <f t="shared" si="190"/>
        <v>0</v>
      </c>
      <c r="N64" s="240"/>
      <c r="O64" s="241"/>
      <c r="P64" s="222" t="str">
        <f t="shared" ref="P64" si="191">IF(F64&gt;D64,"chyba vyplnění","OK")</f>
        <v>OK</v>
      </c>
    </row>
    <row r="65" spans="1:18" ht="18" customHeight="1" x14ac:dyDescent="0.2">
      <c r="A65" s="230">
        <v>18</v>
      </c>
      <c r="B65" s="233"/>
      <c r="C65" s="197">
        <v>1</v>
      </c>
      <c r="D65" s="209"/>
      <c r="E65" s="116"/>
      <c r="F65" s="116"/>
      <c r="G65" s="210" t="str">
        <f>IF(AND(E65&gt;0,F65&gt;0),E65/F65,"")</f>
        <v/>
      </c>
      <c r="H65" s="186"/>
      <c r="I65" s="117">
        <f>IF(AND(H65&gt;0,G65&gt;0,E65&gt;0),FLOOR(H65*G65+H67,1),0)</f>
        <v>0</v>
      </c>
      <c r="J65" s="192">
        <f>IF(OR(AND(I65&gt;0,C65=4),AND(I65&gt;0,C65=2),AND(I65&gt;0,C65=5)),FLOOR(I65*0.34,1),(IF(C65=3,0,0)))</f>
        <v>0</v>
      </c>
      <c r="K65" s="186"/>
      <c r="L65" s="72">
        <f t="shared" ref="L65" si="192">IF(AND(K65&gt;0,G65&gt;0,E65&gt;0),FLOOR(K65*G65+K67,1),0)</f>
        <v>0</v>
      </c>
      <c r="M65" s="187">
        <f t="shared" ref="M65" si="193">IF(OR(AND(L65&gt;0,C65=4),AND(L65&gt;0,C65=2),AND(L65&gt;0,C65=5)),FLOOR(L65*0.34,1),(IF(C65=3,0,0)))</f>
        <v>0</v>
      </c>
      <c r="N65" s="236"/>
      <c r="O65" s="237"/>
      <c r="P65" s="219" t="str">
        <f t="shared" ref="P65" si="194">IF(AND(D67&gt;=F65,F65&gt;=H65+K65),"OK","chyba vyplnění")</f>
        <v>OK</v>
      </c>
      <c r="Q65" s="7">
        <f t="shared" ref="Q65" si="195">IFERROR(H65/F65*G67,0)</f>
        <v>0</v>
      </c>
      <c r="R65" s="7">
        <f t="shared" ref="R65" si="196">IFERROR(K65/F65*G67,0)</f>
        <v>0</v>
      </c>
    </row>
    <row r="66" spans="1:18" ht="18" customHeight="1" x14ac:dyDescent="0.2">
      <c r="A66" s="231"/>
      <c r="B66" s="234"/>
      <c r="C66" s="198"/>
      <c r="D66" s="211"/>
      <c r="E66" s="74"/>
      <c r="F66" s="74"/>
      <c r="G66" s="212">
        <f>IF(OR(AND(E66&gt;0,F66&gt;0,C65=2),AND(E66&gt;0,F66&gt;0,C65=4)),E66/F66,0)</f>
        <v>0</v>
      </c>
      <c r="H66" s="188">
        <f t="shared" ref="H66" si="197">IF(OR(D65=0,D66=0,F66=0,G67=0,C67=3), 0,(MIN(F66,G67,H65/F65*F66,Q65)))</f>
        <v>0</v>
      </c>
      <c r="I66" s="72">
        <f>IF(AND(H66&gt;0,G66&gt;0),FLOOR(H66*G66,1),0)</f>
        <v>0</v>
      </c>
      <c r="J66" s="187">
        <f>IF(OR(AND(I66&gt;0,C65=4),AND(I66&gt;0,C65=2),AND(I66&gt;0,C65=5)),FLOOR(I66*0.34,1),(IF(C65=3,0,0)))</f>
        <v>0</v>
      </c>
      <c r="K66" s="188">
        <f t="shared" ref="K66" si="198">IF(OR(D65=0,D66=0,F66=0,G67=0,C67=3),0,(MIN(F66,G67,K65/F65*F66,R65)))</f>
        <v>0</v>
      </c>
      <c r="L66" s="72">
        <f t="shared" ref="L66" si="199">IF(AND(K66&gt;0,G66&gt;0),FLOOR(K66*G66,1),0)</f>
        <v>0</v>
      </c>
      <c r="M66" s="187">
        <f t="shared" ref="M66" si="200">IF(OR(AND(L66&gt;0,C65=4),AND(L66&gt;0,C65=2),AND(L66&gt;0,C65=5)),FLOOR(L66*0.34,1),(IF(C65=3,0,0)))</f>
        <v>0</v>
      </c>
      <c r="N66" s="238"/>
      <c r="O66" s="239"/>
      <c r="P66" s="220" t="str">
        <f t="shared" ref="P66" si="201">IF(AND(H65+K65+F66&lt;=D67),"OK","chyba vyplnění")</f>
        <v>OK</v>
      </c>
    </row>
    <row r="67" spans="1:18" ht="18" customHeight="1" thickBot="1" x14ac:dyDescent="0.25">
      <c r="A67" s="232"/>
      <c r="B67" s="235"/>
      <c r="C67" s="203"/>
      <c r="D67" s="213"/>
      <c r="E67" s="119">
        <f>SUM(E65:E66)</f>
        <v>0</v>
      </c>
      <c r="F67" s="120">
        <f>SUM(F65:F66)</f>
        <v>0</v>
      </c>
      <c r="G67" s="215">
        <f>FLOOR(IF(OR(AND(D66&gt;0,C67=2),AND(D66&gt;0,C67=4),AND(C67=3,F65=H65,D66&gt;0)),(F65+F66)/D66*D65,0),4)</f>
        <v>0</v>
      </c>
      <c r="H67" s="189"/>
      <c r="I67" s="128">
        <f>SUM(I65:I66)</f>
        <v>0</v>
      </c>
      <c r="J67" s="190">
        <f>SUM(J65:J66)</f>
        <v>0</v>
      </c>
      <c r="K67" s="189"/>
      <c r="L67" s="128">
        <f t="shared" ref="L67:M67" si="202">SUM(L65:L66)</f>
        <v>0</v>
      </c>
      <c r="M67" s="190">
        <f t="shared" si="202"/>
        <v>0</v>
      </c>
      <c r="N67" s="240"/>
      <c r="O67" s="241"/>
      <c r="P67" s="222" t="str">
        <f t="shared" ref="P67" si="203">IF(F67&gt;D67,"chyba vyplnění","OK")</f>
        <v>OK</v>
      </c>
    </row>
    <row r="68" spans="1:18" ht="18" customHeight="1" x14ac:dyDescent="0.2">
      <c r="A68" s="230">
        <v>19</v>
      </c>
      <c r="B68" s="233"/>
      <c r="C68" s="197">
        <v>1</v>
      </c>
      <c r="D68" s="209"/>
      <c r="E68" s="116"/>
      <c r="F68" s="116"/>
      <c r="G68" s="210" t="str">
        <f>IF(AND(E68&gt;0,F68&gt;0),E68/F68,"")</f>
        <v/>
      </c>
      <c r="H68" s="186"/>
      <c r="I68" s="117">
        <f>IF(AND(H68&gt;0,G68&gt;0,E68&gt;0),FLOOR(H68*G68+H70,1),0)</f>
        <v>0</v>
      </c>
      <c r="J68" s="192">
        <f>IF(OR(AND(I68&gt;0,C68=4),AND(I68&gt;0,C68=2),AND(I68&gt;0,C68=5)),FLOOR(I68*0.34,1),(IF(C68=3,0,0)))</f>
        <v>0</v>
      </c>
      <c r="K68" s="186"/>
      <c r="L68" s="72">
        <f t="shared" ref="L68" si="204">IF(AND(K68&gt;0,G68&gt;0,E68&gt;0),FLOOR(K68*G68+K70,1),0)</f>
        <v>0</v>
      </c>
      <c r="M68" s="187">
        <f t="shared" ref="M68" si="205">IF(OR(AND(L68&gt;0,C68=4),AND(L68&gt;0,C68=2),AND(L68&gt;0,C68=5)),FLOOR(L68*0.34,1),(IF(C68=3,0,0)))</f>
        <v>0</v>
      </c>
      <c r="N68" s="236"/>
      <c r="O68" s="237"/>
      <c r="P68" s="219" t="str">
        <f t="shared" ref="P68" si="206">IF(AND(D70&gt;=F68,F68&gt;=H68+K68),"OK","chyba vyplnění")</f>
        <v>OK</v>
      </c>
      <c r="Q68" s="7">
        <f t="shared" ref="Q68" si="207">IFERROR(H68/F68*G70,0)</f>
        <v>0</v>
      </c>
      <c r="R68" s="7">
        <f t="shared" ref="R68" si="208">IFERROR(K68/F68*G70,0)</f>
        <v>0</v>
      </c>
    </row>
    <row r="69" spans="1:18" ht="18" customHeight="1" x14ac:dyDescent="0.2">
      <c r="A69" s="231"/>
      <c r="B69" s="234"/>
      <c r="C69" s="198"/>
      <c r="D69" s="211"/>
      <c r="E69" s="74"/>
      <c r="F69" s="74"/>
      <c r="G69" s="212">
        <f>IF(OR(AND(E69&gt;0,F69&gt;0,C68=2),AND(E69&gt;0,F69&gt;0,C68=4)),E69/F69,0)</f>
        <v>0</v>
      </c>
      <c r="H69" s="188">
        <f t="shared" ref="H69" si="209">IF(OR(D68=0,D69=0,F69=0,G70=0,C70=3), 0,(MIN(F69,G70,H68/F68*F69,Q68)))</f>
        <v>0</v>
      </c>
      <c r="I69" s="72">
        <f>IF(AND(H69&gt;0,G69&gt;0),FLOOR(H69*G69,1),0)</f>
        <v>0</v>
      </c>
      <c r="J69" s="187">
        <f>IF(OR(AND(I69&gt;0,C68=4),AND(I69&gt;0,C68=2),AND(I69&gt;0,C68=5)),FLOOR(I69*0.34,1),(IF(C68=3,0,0)))</f>
        <v>0</v>
      </c>
      <c r="K69" s="188">
        <f t="shared" ref="K69" si="210">IF(OR(D68=0,D69=0,F69=0,G70=0,C70=3),0,(MIN(F69,G70,K68/F68*F69,R68)))</f>
        <v>0</v>
      </c>
      <c r="L69" s="72">
        <f t="shared" ref="L69" si="211">IF(AND(K69&gt;0,G69&gt;0),FLOOR(K69*G69,1),0)</f>
        <v>0</v>
      </c>
      <c r="M69" s="187">
        <f t="shared" ref="M69" si="212">IF(OR(AND(L69&gt;0,C68=4),AND(L69&gt;0,C68=2),AND(L69&gt;0,C68=5)),FLOOR(L69*0.34,1),(IF(C68=3,0,0)))</f>
        <v>0</v>
      </c>
      <c r="N69" s="238"/>
      <c r="O69" s="239"/>
      <c r="P69" s="220" t="str">
        <f t="shared" ref="P69" si="213">IF(AND(H68+K68+F69&lt;=D70),"OK","chyba vyplnění")</f>
        <v>OK</v>
      </c>
    </row>
    <row r="70" spans="1:18" ht="18" customHeight="1" thickBot="1" x14ac:dyDescent="0.25">
      <c r="A70" s="232"/>
      <c r="B70" s="235"/>
      <c r="C70" s="203"/>
      <c r="D70" s="213"/>
      <c r="E70" s="119">
        <f>SUM(E68:E69)</f>
        <v>0</v>
      </c>
      <c r="F70" s="120">
        <f>SUM(F68:F69)</f>
        <v>0</v>
      </c>
      <c r="G70" s="215">
        <f>FLOOR(IF(OR(AND(D69&gt;0,C70=2),AND(D69&gt;0,C70=4),AND(C70=3,F68=H68,D69&gt;0)),(F68+F69)/D69*D68,0),4)</f>
        <v>0</v>
      </c>
      <c r="H70" s="189"/>
      <c r="I70" s="128">
        <f>SUM(I68:I69)</f>
        <v>0</v>
      </c>
      <c r="J70" s="190">
        <f>SUM(J68:J69)</f>
        <v>0</v>
      </c>
      <c r="K70" s="189"/>
      <c r="L70" s="128">
        <f t="shared" ref="L70:M70" si="214">SUM(L68:L69)</f>
        <v>0</v>
      </c>
      <c r="M70" s="190">
        <f t="shared" si="214"/>
        <v>0</v>
      </c>
      <c r="N70" s="240"/>
      <c r="O70" s="241"/>
      <c r="P70" s="222" t="str">
        <f t="shared" ref="P70" si="215">IF(F70&gt;D70,"chyba vyplnění","OK")</f>
        <v>OK</v>
      </c>
    </row>
    <row r="71" spans="1:18" ht="18" customHeight="1" x14ac:dyDescent="0.2">
      <c r="A71" s="230">
        <v>20</v>
      </c>
      <c r="B71" s="233"/>
      <c r="C71" s="197">
        <v>1</v>
      </c>
      <c r="D71" s="209"/>
      <c r="E71" s="116"/>
      <c r="F71" s="116"/>
      <c r="G71" s="210" t="str">
        <f>IF(AND(E71&gt;0,F71&gt;0),E71/F71,"")</f>
        <v/>
      </c>
      <c r="H71" s="186"/>
      <c r="I71" s="117">
        <f>IF(AND(H71&gt;0,G71&gt;0,E71&gt;0),FLOOR(H71*G71+H73,1),0)</f>
        <v>0</v>
      </c>
      <c r="J71" s="192">
        <f>IF(OR(AND(I71&gt;0,C71=4),AND(I71&gt;0,C71=2),AND(I71&gt;0,C71=5)),FLOOR(I71*0.34,1),(IF(C71=3,0,0)))</f>
        <v>0</v>
      </c>
      <c r="K71" s="186"/>
      <c r="L71" s="72">
        <f t="shared" ref="L71" si="216">IF(AND(K71&gt;0,G71&gt;0,E71&gt;0),FLOOR(K71*G71+K73,1),0)</f>
        <v>0</v>
      </c>
      <c r="M71" s="187">
        <f t="shared" ref="M71" si="217">IF(OR(AND(L71&gt;0,C71=4),AND(L71&gt;0,C71=2),AND(L71&gt;0,C71=5)),FLOOR(L71*0.34,1),(IF(C71=3,0,0)))</f>
        <v>0</v>
      </c>
      <c r="N71" s="236"/>
      <c r="O71" s="237"/>
      <c r="P71" s="219" t="str">
        <f t="shared" ref="P71" si="218">IF(AND(D73&gt;=F71,F71&gt;=H71+K71),"OK","chyba vyplnění")</f>
        <v>OK</v>
      </c>
      <c r="Q71" s="7">
        <f t="shared" ref="Q71" si="219">IFERROR(H71/F71*G73,0)</f>
        <v>0</v>
      </c>
      <c r="R71" s="7">
        <f t="shared" ref="R71" si="220">IFERROR(K71/F71*G73,0)</f>
        <v>0</v>
      </c>
    </row>
    <row r="72" spans="1:18" ht="18" customHeight="1" x14ac:dyDescent="0.2">
      <c r="A72" s="231"/>
      <c r="B72" s="234"/>
      <c r="C72" s="198"/>
      <c r="D72" s="211"/>
      <c r="E72" s="74"/>
      <c r="F72" s="74"/>
      <c r="G72" s="212">
        <f>IF(OR(AND(E72&gt;0,F72&gt;0,C71=2),AND(E72&gt;0,F72&gt;0,C71=4)),E72/F72,0)</f>
        <v>0</v>
      </c>
      <c r="H72" s="188">
        <f t="shared" ref="H72" si="221">IF(OR(D71=0,D72=0,F72=0,G73=0,C73=3), 0,(MIN(F72,G73,H71/F71*F72,Q71)))</f>
        <v>0</v>
      </c>
      <c r="I72" s="72">
        <f>IF(AND(H72&gt;0,G72&gt;0),FLOOR(H72*G72,1),0)</f>
        <v>0</v>
      </c>
      <c r="J72" s="187">
        <f>IF(OR(AND(I72&gt;0,C71=4),AND(I72&gt;0,C71=2),AND(I72&gt;0,C71=5)),FLOOR(I72*0.34,1),(IF(C71=3,0,0)))</f>
        <v>0</v>
      </c>
      <c r="K72" s="188">
        <f t="shared" ref="K72" si="222">IF(OR(D71=0,D72=0,F72=0,G73=0,C73=3),0,(MIN(F72,G73,K71/F71*F72,R71)))</f>
        <v>0</v>
      </c>
      <c r="L72" s="72">
        <f t="shared" ref="L72" si="223">IF(AND(K72&gt;0,G72&gt;0),FLOOR(K72*G72,1),0)</f>
        <v>0</v>
      </c>
      <c r="M72" s="187">
        <f t="shared" ref="M72" si="224">IF(OR(AND(L72&gt;0,C71=4),AND(L72&gt;0,C71=2),AND(L72&gt;0,C71=5)),FLOOR(L72*0.34,1),(IF(C71=3,0,0)))</f>
        <v>0</v>
      </c>
      <c r="N72" s="238"/>
      <c r="O72" s="239"/>
      <c r="P72" s="220" t="str">
        <f t="shared" ref="P72" si="225">IF(AND(H71+K71+F72&lt;=D73),"OK","chyba vyplnění")</f>
        <v>OK</v>
      </c>
    </row>
    <row r="73" spans="1:18" ht="18" customHeight="1" thickBot="1" x14ac:dyDescent="0.25">
      <c r="A73" s="232"/>
      <c r="B73" s="235"/>
      <c r="C73" s="203"/>
      <c r="D73" s="213"/>
      <c r="E73" s="119">
        <f>SUM(E71:E72)</f>
        <v>0</v>
      </c>
      <c r="F73" s="120">
        <f>SUM(F71:F72)</f>
        <v>0</v>
      </c>
      <c r="G73" s="215">
        <f>FLOOR(IF(OR(AND(D72&gt;0,C73=2),AND(D72&gt;0,C73=4),AND(C73=3,F71=H71,D72&gt;0)),(F71+F72)/D72*D71,0),4)</f>
        <v>0</v>
      </c>
      <c r="H73" s="189"/>
      <c r="I73" s="128">
        <f>SUM(I71:I72)</f>
        <v>0</v>
      </c>
      <c r="J73" s="190">
        <f>SUM(J71:J72)</f>
        <v>0</v>
      </c>
      <c r="K73" s="189"/>
      <c r="L73" s="128">
        <f t="shared" ref="L73:M73" si="226">SUM(L71:L72)</f>
        <v>0</v>
      </c>
      <c r="M73" s="190">
        <f t="shared" si="226"/>
        <v>0</v>
      </c>
      <c r="N73" s="240"/>
      <c r="O73" s="241"/>
      <c r="P73" s="222" t="str">
        <f t="shared" ref="P73" si="227">IF(F73&gt;D73,"chyba vyplnění","OK")</f>
        <v>OK</v>
      </c>
    </row>
    <row r="74" spans="1:18" ht="18" customHeight="1" x14ac:dyDescent="0.2">
      <c r="A74" s="230">
        <v>21</v>
      </c>
      <c r="B74" s="233"/>
      <c r="C74" s="197">
        <v>1</v>
      </c>
      <c r="D74" s="209"/>
      <c r="E74" s="116"/>
      <c r="F74" s="116"/>
      <c r="G74" s="210" t="str">
        <f>IF(AND(E74&gt;0,F74&gt;0),E74/F74,"")</f>
        <v/>
      </c>
      <c r="H74" s="186"/>
      <c r="I74" s="117">
        <f>IF(AND(H74&gt;0,G74&gt;0,E74&gt;0),FLOOR(H74*G74+H76,1),0)</f>
        <v>0</v>
      </c>
      <c r="J74" s="192">
        <f>IF(OR(AND(I74&gt;0,C74=4),AND(I74&gt;0,C74=2),AND(I74&gt;0,C74=5)),FLOOR(I74*0.34,1),(IF(C74=3,0,0)))</f>
        <v>0</v>
      </c>
      <c r="K74" s="186"/>
      <c r="L74" s="72">
        <f t="shared" ref="L74" si="228">IF(AND(K74&gt;0,G74&gt;0,E74&gt;0),FLOOR(K74*G74+K76,1),0)</f>
        <v>0</v>
      </c>
      <c r="M74" s="187">
        <f t="shared" ref="M74" si="229">IF(OR(AND(L74&gt;0,C74=4),AND(L74&gt;0,C74=2),AND(L74&gt;0,C74=5)),FLOOR(L74*0.34,1),(IF(C74=3,0,0)))</f>
        <v>0</v>
      </c>
      <c r="N74" s="236"/>
      <c r="O74" s="237"/>
      <c r="P74" s="219" t="str">
        <f t="shared" ref="P74" si="230">IF(AND(D76&gt;=F74,F74&gt;=H74+K74),"OK","chyba vyplnění")</f>
        <v>OK</v>
      </c>
      <c r="Q74" s="7">
        <f t="shared" ref="Q74" si="231">IFERROR(H74/F74*G76,0)</f>
        <v>0</v>
      </c>
      <c r="R74" s="7">
        <f t="shared" ref="R74" si="232">IFERROR(K74/F74*G76,0)</f>
        <v>0</v>
      </c>
    </row>
    <row r="75" spans="1:18" ht="18" customHeight="1" x14ac:dyDescent="0.2">
      <c r="A75" s="231"/>
      <c r="B75" s="234"/>
      <c r="C75" s="198"/>
      <c r="D75" s="211"/>
      <c r="E75" s="74"/>
      <c r="F75" s="74"/>
      <c r="G75" s="212">
        <f>IF(OR(AND(E75&gt;0,F75&gt;0,C74=2),AND(E75&gt;0,F75&gt;0,C74=4)),E75/F75,0)</f>
        <v>0</v>
      </c>
      <c r="H75" s="188">
        <f t="shared" ref="H75" si="233">IF(OR(D74=0,D75=0,F75=0,G76=0,C76=3), 0,(MIN(F75,G76,H74/F74*F75,Q74)))</f>
        <v>0</v>
      </c>
      <c r="I75" s="72">
        <f>IF(AND(H75&gt;0,G75&gt;0),FLOOR(H75*G75,1),0)</f>
        <v>0</v>
      </c>
      <c r="J75" s="187">
        <f>IF(OR(AND(I75&gt;0,C74=4),AND(I75&gt;0,C74=2),AND(I75&gt;0,C74=5)),FLOOR(I75*0.34,1),(IF(C74=3,0,0)))</f>
        <v>0</v>
      </c>
      <c r="K75" s="188">
        <f t="shared" ref="K75" si="234">IF(OR(D74=0,D75=0,F75=0,G76=0,C76=3),0,(MIN(F75,G76,K74/F74*F75,R74)))</f>
        <v>0</v>
      </c>
      <c r="L75" s="72">
        <f t="shared" ref="L75" si="235">IF(AND(K75&gt;0,G75&gt;0),FLOOR(K75*G75,1),0)</f>
        <v>0</v>
      </c>
      <c r="M75" s="187">
        <f t="shared" ref="M75" si="236">IF(OR(AND(L75&gt;0,C74=4),AND(L75&gt;0,C74=2),AND(L75&gt;0,C74=5)),FLOOR(L75*0.34,1),(IF(C74=3,0,0)))</f>
        <v>0</v>
      </c>
      <c r="N75" s="238"/>
      <c r="O75" s="239"/>
      <c r="P75" s="220" t="str">
        <f t="shared" ref="P75" si="237">IF(AND(H74+K74+F75&lt;=D76),"OK","chyba vyplnění")</f>
        <v>OK</v>
      </c>
    </row>
    <row r="76" spans="1:18" ht="18" customHeight="1" thickBot="1" x14ac:dyDescent="0.25">
      <c r="A76" s="232"/>
      <c r="B76" s="235"/>
      <c r="C76" s="203"/>
      <c r="D76" s="213"/>
      <c r="E76" s="119">
        <f>SUM(E74:E75)</f>
        <v>0</v>
      </c>
      <c r="F76" s="120">
        <f>SUM(F74:F75)</f>
        <v>0</v>
      </c>
      <c r="G76" s="215">
        <f>FLOOR(IF(OR(AND(D75&gt;0,C76=2),AND(D75&gt;0,C76=4),AND(C76=3,F74=H74,D75&gt;0)),(F74+F75)/D75*D74,0),4)</f>
        <v>0</v>
      </c>
      <c r="H76" s="189"/>
      <c r="I76" s="128">
        <f>SUM(I74:I75)</f>
        <v>0</v>
      </c>
      <c r="J76" s="190">
        <f>SUM(J74:J75)</f>
        <v>0</v>
      </c>
      <c r="K76" s="189"/>
      <c r="L76" s="128">
        <f t="shared" ref="L76:M76" si="238">SUM(L74:L75)</f>
        <v>0</v>
      </c>
      <c r="M76" s="190">
        <f t="shared" si="238"/>
        <v>0</v>
      </c>
      <c r="N76" s="240"/>
      <c r="O76" s="241"/>
      <c r="P76" s="222" t="str">
        <f t="shared" ref="P76" si="239">IF(F76&gt;D76,"chyba vyplnění","OK")</f>
        <v>OK</v>
      </c>
    </row>
    <row r="77" spans="1:18" ht="18" customHeight="1" x14ac:dyDescent="0.2">
      <c r="A77" s="230">
        <v>22</v>
      </c>
      <c r="B77" s="233"/>
      <c r="C77" s="197">
        <v>1</v>
      </c>
      <c r="D77" s="209"/>
      <c r="E77" s="116"/>
      <c r="F77" s="116"/>
      <c r="G77" s="210" t="str">
        <f>IF(AND(E77&gt;0,F77&gt;0),E77/F77,"")</f>
        <v/>
      </c>
      <c r="H77" s="186"/>
      <c r="I77" s="117">
        <f>IF(AND(H77&gt;0,G77&gt;0,E77&gt;0),FLOOR(H77*G77+H79,1),0)</f>
        <v>0</v>
      </c>
      <c r="J77" s="192">
        <f>IF(OR(AND(I77&gt;0,C77=4),AND(I77&gt;0,C77=2),AND(I77&gt;0,C77=5)),FLOOR(I77*0.34,1),(IF(C77=3,0,0)))</f>
        <v>0</v>
      </c>
      <c r="K77" s="186"/>
      <c r="L77" s="72">
        <f t="shared" ref="L77" si="240">IF(AND(K77&gt;0,G77&gt;0,E77&gt;0),FLOOR(K77*G77+K79,1),0)</f>
        <v>0</v>
      </c>
      <c r="M77" s="187">
        <f t="shared" ref="M77" si="241">IF(OR(AND(L77&gt;0,C77=4),AND(L77&gt;0,C77=2),AND(L77&gt;0,C77=5)),FLOOR(L77*0.34,1),(IF(C77=3,0,0)))</f>
        <v>0</v>
      </c>
      <c r="N77" s="236"/>
      <c r="O77" s="237"/>
      <c r="P77" s="219" t="str">
        <f t="shared" ref="P77" si="242">IF(AND(D79&gt;=F77,F77&gt;=H77+K77),"OK","chyba vyplnění")</f>
        <v>OK</v>
      </c>
      <c r="Q77" s="7">
        <f t="shared" ref="Q77" si="243">IFERROR(H77/F77*G79,0)</f>
        <v>0</v>
      </c>
      <c r="R77" s="7">
        <f t="shared" ref="R77" si="244">IFERROR(K77/F77*G79,0)</f>
        <v>0</v>
      </c>
    </row>
    <row r="78" spans="1:18" ht="18" customHeight="1" x14ac:dyDescent="0.2">
      <c r="A78" s="231"/>
      <c r="B78" s="234"/>
      <c r="C78" s="198"/>
      <c r="D78" s="211"/>
      <c r="E78" s="74"/>
      <c r="F78" s="74"/>
      <c r="G78" s="212">
        <f>IF(OR(AND(E78&gt;0,F78&gt;0,C77=2),AND(E78&gt;0,F78&gt;0,C77=4)),E78/F78,0)</f>
        <v>0</v>
      </c>
      <c r="H78" s="188">
        <f t="shared" ref="H78" si="245">IF(OR(D77=0,D78=0,F78=0,G79=0,C79=3), 0,(MIN(F78,G79,H77/F77*F78,Q77)))</f>
        <v>0</v>
      </c>
      <c r="I78" s="72">
        <f>IF(AND(H78&gt;0,G78&gt;0),FLOOR(H78*G78,1),0)</f>
        <v>0</v>
      </c>
      <c r="J78" s="187">
        <f>IF(OR(AND(I78&gt;0,C77=4),AND(I78&gt;0,C77=2),AND(I78&gt;0,C77=5)),FLOOR(I78*0.34,1),(IF(C77=3,0,0)))</f>
        <v>0</v>
      </c>
      <c r="K78" s="188">
        <f t="shared" ref="K78" si="246">IF(OR(D77=0,D78=0,F78=0,G79=0,C79=3),0,(MIN(F78,G79,K77/F77*F78,R77)))</f>
        <v>0</v>
      </c>
      <c r="L78" s="72">
        <f t="shared" ref="L78" si="247">IF(AND(K78&gt;0,G78&gt;0),FLOOR(K78*G78,1),0)</f>
        <v>0</v>
      </c>
      <c r="M78" s="187">
        <f t="shared" ref="M78" si="248">IF(OR(AND(L78&gt;0,C77=4),AND(L78&gt;0,C77=2),AND(L78&gt;0,C77=5)),FLOOR(L78*0.34,1),(IF(C77=3,0,0)))</f>
        <v>0</v>
      </c>
      <c r="N78" s="238"/>
      <c r="O78" s="239"/>
      <c r="P78" s="220" t="str">
        <f t="shared" ref="P78" si="249">IF(AND(H77+K77+F78&lt;=D79),"OK","chyba vyplnění")</f>
        <v>OK</v>
      </c>
    </row>
    <row r="79" spans="1:18" ht="18" customHeight="1" thickBot="1" x14ac:dyDescent="0.25">
      <c r="A79" s="232"/>
      <c r="B79" s="235"/>
      <c r="C79" s="203"/>
      <c r="D79" s="213"/>
      <c r="E79" s="119">
        <f>SUM(E77:E78)</f>
        <v>0</v>
      </c>
      <c r="F79" s="120">
        <f>SUM(F77:F78)</f>
        <v>0</v>
      </c>
      <c r="G79" s="215">
        <f>FLOOR(IF(OR(AND(D78&gt;0,C79=2),AND(D78&gt;0,C79=4),AND(C79=3,F77=H77,D78&gt;0)),(F77+F78)/D78*D77,0),4)</f>
        <v>0</v>
      </c>
      <c r="H79" s="189"/>
      <c r="I79" s="128">
        <f>SUM(I77:I78)</f>
        <v>0</v>
      </c>
      <c r="J79" s="190">
        <f>SUM(J77:J78)</f>
        <v>0</v>
      </c>
      <c r="K79" s="189"/>
      <c r="L79" s="128">
        <f t="shared" ref="L79:M79" si="250">SUM(L77:L78)</f>
        <v>0</v>
      </c>
      <c r="M79" s="190">
        <f t="shared" si="250"/>
        <v>0</v>
      </c>
      <c r="N79" s="240"/>
      <c r="O79" s="241"/>
      <c r="P79" s="222" t="str">
        <f t="shared" ref="P79" si="251">IF(F79&gt;D79,"chyba vyplnění","OK")</f>
        <v>OK</v>
      </c>
    </row>
    <row r="80" spans="1:18" ht="18" customHeight="1" x14ac:dyDescent="0.2">
      <c r="A80" s="242">
        <v>23</v>
      </c>
      <c r="B80" s="234"/>
      <c r="C80" s="198">
        <v>1</v>
      </c>
      <c r="D80" s="216"/>
      <c r="E80" s="113"/>
      <c r="F80" s="113"/>
      <c r="G80" s="218" t="str">
        <f>IF(AND(E80&gt;0,F80&gt;0),E80/F80,"")</f>
        <v/>
      </c>
      <c r="H80" s="186"/>
      <c r="I80" s="114">
        <f>IF(AND(H80&gt;0,G80&gt;0,E80&gt;0),FLOOR(H80*G80+H82,1),0)</f>
        <v>0</v>
      </c>
      <c r="J80" s="194">
        <f>IF(OR(AND(I80&gt;0,C80=4),AND(I80&gt;0,C80=2),AND(I80&gt;0,C80=5)),FLOOR(I80*0.34,1),(IF(C80=3,0,0)))</f>
        <v>0</v>
      </c>
      <c r="K80" s="186"/>
      <c r="L80" s="72">
        <f t="shared" ref="L80" si="252">IF(AND(K80&gt;0,G80&gt;0,E80&gt;0),FLOOR(K80*G80+K82,1),0)</f>
        <v>0</v>
      </c>
      <c r="M80" s="187">
        <f t="shared" ref="M80" si="253">IF(OR(AND(L80&gt;0,C80=4),AND(L80&gt;0,C80=2),AND(L80&gt;0,C80=5)),FLOOR(L80*0.34,1),(IF(C80=3,0,0)))</f>
        <v>0</v>
      </c>
      <c r="N80" s="245"/>
      <c r="O80" s="246"/>
      <c r="P80" s="219" t="str">
        <f t="shared" ref="P80" si="254">IF(AND(D82&gt;=F80,F80&gt;=H80+K80),"OK","chyba vyplnění")</f>
        <v>OK</v>
      </c>
      <c r="Q80" s="7">
        <f t="shared" ref="Q80" si="255">IFERROR(H80/F80*G82,0)</f>
        <v>0</v>
      </c>
      <c r="R80" s="7">
        <f t="shared" ref="R80" si="256">IFERROR(K80/F80*G82,0)</f>
        <v>0</v>
      </c>
    </row>
    <row r="81" spans="1:18" ht="18" customHeight="1" x14ac:dyDescent="0.2">
      <c r="A81" s="243"/>
      <c r="B81" s="234"/>
      <c r="C81" s="198"/>
      <c r="D81" s="211"/>
      <c r="E81" s="74"/>
      <c r="F81" s="74"/>
      <c r="G81" s="212">
        <f>IF(OR(AND(E81&gt;0,F81&gt;0,C80=2),AND(E81&gt;0,F81&gt;0,C80=4)),E81/F81,0)</f>
        <v>0</v>
      </c>
      <c r="H81" s="188">
        <f t="shared" ref="H81" si="257">IF(OR(D80=0,D81=0,F81=0,G82=0,C82=3), 0,(MIN(F81,G82,H80/F80*F81,Q80)))</f>
        <v>0</v>
      </c>
      <c r="I81" s="72">
        <f>IF(AND(H81&gt;0,G81&gt;0),FLOOR(H81*G81,1),0)</f>
        <v>0</v>
      </c>
      <c r="J81" s="187">
        <f>IF(OR(AND(I81&gt;0,C80=4),AND(I81&gt;0,C80=2),AND(I81&gt;0,C80=5)),FLOOR(I81*0.34,1),(IF(C80=3,0,0)))</f>
        <v>0</v>
      </c>
      <c r="K81" s="188">
        <f t="shared" ref="K81" si="258">IF(OR(D80=0,D81=0,F81=0,G82=0,C82=3),0,(MIN(F81,G82,K80/F80*F81,R80)))</f>
        <v>0</v>
      </c>
      <c r="L81" s="72">
        <f t="shared" ref="L81" si="259">IF(AND(K81&gt;0,G81&gt;0),FLOOR(K81*G81,1),0)</f>
        <v>0</v>
      </c>
      <c r="M81" s="187">
        <f t="shared" ref="M81" si="260">IF(OR(AND(L81&gt;0,C80=4),AND(L81&gt;0,C80=2),AND(L81&gt;0,C80=5)),FLOOR(L81*0.34,1),(IF(C80=3,0,0)))</f>
        <v>0</v>
      </c>
      <c r="N81" s="238"/>
      <c r="O81" s="239"/>
      <c r="P81" s="220" t="str">
        <f t="shared" ref="P81" si="261">IF(AND(H80+K80+F81&lt;=D82),"OK","chyba vyplnění")</f>
        <v>OK</v>
      </c>
    </row>
    <row r="82" spans="1:18" ht="18" customHeight="1" thickBot="1" x14ac:dyDescent="0.25">
      <c r="A82" s="244"/>
      <c r="B82" s="234"/>
      <c r="C82" s="199"/>
      <c r="D82" s="211"/>
      <c r="E82" s="124">
        <f>SUM(E80:E81)</f>
        <v>0</v>
      </c>
      <c r="F82" s="125">
        <f>SUM(F80:F81)</f>
        <v>0</v>
      </c>
      <c r="G82" s="214">
        <f>FLOOR(IF(OR(AND(D81&gt;0,C82=2),AND(D81&gt;0,C82=4),AND(C82=3,F80=H80,D81&gt;0)),(F80+F81)/D81*D80,0),4)</f>
        <v>0</v>
      </c>
      <c r="H82" s="189"/>
      <c r="I82" s="126">
        <f>SUM(I80:I81)</f>
        <v>0</v>
      </c>
      <c r="J82" s="193">
        <f>SUM(J80:J81)</f>
        <v>0</v>
      </c>
      <c r="K82" s="189"/>
      <c r="L82" s="128">
        <f t="shared" ref="L82:M82" si="262">SUM(L80:L81)</f>
        <v>0</v>
      </c>
      <c r="M82" s="190">
        <f t="shared" si="262"/>
        <v>0</v>
      </c>
      <c r="N82" s="247"/>
      <c r="O82" s="248"/>
      <c r="P82" s="222" t="str">
        <f t="shared" ref="P82" si="263">IF(F82&gt;D82,"chyba vyplnění","OK")</f>
        <v>OK</v>
      </c>
    </row>
    <row r="83" spans="1:18" ht="18" customHeight="1" x14ac:dyDescent="0.2">
      <c r="A83" s="230">
        <v>24</v>
      </c>
      <c r="B83" s="233"/>
      <c r="C83" s="197">
        <v>1</v>
      </c>
      <c r="D83" s="209"/>
      <c r="E83" s="116"/>
      <c r="F83" s="116"/>
      <c r="G83" s="210" t="str">
        <f>IF(AND(E83&gt;0,F83&gt;0),E83/F83,"")</f>
        <v/>
      </c>
      <c r="H83" s="186"/>
      <c r="I83" s="117">
        <f>IF(AND(H83&gt;0,G83&gt;0,E83&gt;0),FLOOR(H83*G83+H85,1),0)</f>
        <v>0</v>
      </c>
      <c r="J83" s="192">
        <f>IF(OR(AND(I83&gt;0,C83=4),AND(I83&gt;0,C83=2),AND(I83&gt;0,C83=5)),FLOOR(I83*0.34,1),(IF(C83=3,0,0)))</f>
        <v>0</v>
      </c>
      <c r="K83" s="186"/>
      <c r="L83" s="72">
        <f t="shared" ref="L83" si="264">IF(AND(K83&gt;0,G83&gt;0,E83&gt;0),FLOOR(K83*G83+K85,1),0)</f>
        <v>0</v>
      </c>
      <c r="M83" s="187">
        <f t="shared" ref="M83" si="265">IF(OR(AND(L83&gt;0,C83=4),AND(L83&gt;0,C83=2),AND(L83&gt;0,C83=5)),FLOOR(L83*0.34,1),(IF(C83=3,0,0)))</f>
        <v>0</v>
      </c>
      <c r="N83" s="236"/>
      <c r="O83" s="237"/>
      <c r="P83" s="219" t="str">
        <f t="shared" ref="P83" si="266">IF(AND(D85&gt;=F83,F83&gt;=H83+K83),"OK","chyba vyplnění")</f>
        <v>OK</v>
      </c>
      <c r="Q83" s="7">
        <f t="shared" ref="Q83" si="267">IFERROR(H83/F83*G85,0)</f>
        <v>0</v>
      </c>
      <c r="R83" s="7">
        <f t="shared" ref="R83" si="268">IFERROR(K83/F83*G85,0)</f>
        <v>0</v>
      </c>
    </row>
    <row r="84" spans="1:18" ht="18" customHeight="1" x14ac:dyDescent="0.2">
      <c r="A84" s="231"/>
      <c r="B84" s="234"/>
      <c r="C84" s="198"/>
      <c r="D84" s="211"/>
      <c r="E84" s="74"/>
      <c r="F84" s="74"/>
      <c r="G84" s="212">
        <f>IF(OR(AND(E84&gt;0,F84&gt;0,C83=2),AND(E84&gt;0,F84&gt;0,C83=4)),E84/F84,0)</f>
        <v>0</v>
      </c>
      <c r="H84" s="188">
        <f t="shared" ref="H84" si="269">IF(OR(D83=0,D84=0,F84=0,G85=0,C85=3), 0,(MIN(F84,G85,H83/F83*F84,Q83)))</f>
        <v>0</v>
      </c>
      <c r="I84" s="72">
        <f>IF(AND(H84&gt;0,G84&gt;0),FLOOR(H84*G84,1),0)</f>
        <v>0</v>
      </c>
      <c r="J84" s="187">
        <f>IF(OR(AND(I84&gt;0,C83=4),AND(I84&gt;0,C83=2),AND(I84&gt;0,C83=5)),FLOOR(I84*0.34,1),(IF(C83=3,0,0)))</f>
        <v>0</v>
      </c>
      <c r="K84" s="188">
        <f t="shared" ref="K84" si="270">IF(OR(D83=0,D84=0,F84=0,G85=0,C85=3),0,(MIN(F84,G85,K83/F83*F84,R83)))</f>
        <v>0</v>
      </c>
      <c r="L84" s="72">
        <f t="shared" ref="L84" si="271">IF(AND(K84&gt;0,G84&gt;0),FLOOR(K84*G84,1),0)</f>
        <v>0</v>
      </c>
      <c r="M84" s="187">
        <f t="shared" ref="M84" si="272">IF(OR(AND(L84&gt;0,C83=4),AND(L84&gt;0,C83=2),AND(L84&gt;0,C83=5)),FLOOR(L84*0.34,1),(IF(C83=3,0,0)))</f>
        <v>0</v>
      </c>
      <c r="N84" s="238"/>
      <c r="O84" s="239"/>
      <c r="P84" s="220" t="str">
        <f t="shared" ref="P84" si="273">IF(AND(H83+K83+F84&lt;=D85),"OK","chyba vyplnění")</f>
        <v>OK</v>
      </c>
    </row>
    <row r="85" spans="1:18" ht="18" customHeight="1" thickBot="1" x14ac:dyDescent="0.25">
      <c r="A85" s="232"/>
      <c r="B85" s="235"/>
      <c r="C85" s="203"/>
      <c r="D85" s="213"/>
      <c r="E85" s="119">
        <f>SUM(E83:E84)</f>
        <v>0</v>
      </c>
      <c r="F85" s="120">
        <f>SUM(F83:F84)</f>
        <v>0</v>
      </c>
      <c r="G85" s="215">
        <f>FLOOR(IF(OR(AND(D84&gt;0,C85=2),AND(D84&gt;0,C85=4),AND(C85=3,F83=H83,D84&gt;0)),(F83+F84)/D84*D83,0),4)</f>
        <v>0</v>
      </c>
      <c r="H85" s="189"/>
      <c r="I85" s="128">
        <f>SUM(I83:I84)</f>
        <v>0</v>
      </c>
      <c r="J85" s="190">
        <f>SUM(J83:J84)</f>
        <v>0</v>
      </c>
      <c r="K85" s="189"/>
      <c r="L85" s="128">
        <f t="shared" ref="L85:M85" si="274">SUM(L83:L84)</f>
        <v>0</v>
      </c>
      <c r="M85" s="190">
        <f t="shared" si="274"/>
        <v>0</v>
      </c>
      <c r="N85" s="240"/>
      <c r="O85" s="241"/>
      <c r="P85" s="222" t="str">
        <f t="shared" ref="P85" si="275">IF(F85&gt;D85,"chyba vyplnění","OK")</f>
        <v>OK</v>
      </c>
    </row>
    <row r="86" spans="1:18" ht="18" customHeight="1" x14ac:dyDescent="0.2">
      <c r="A86" s="230">
        <v>25</v>
      </c>
      <c r="B86" s="233"/>
      <c r="C86" s="197">
        <v>1</v>
      </c>
      <c r="D86" s="209"/>
      <c r="E86" s="116"/>
      <c r="F86" s="116"/>
      <c r="G86" s="210" t="str">
        <f>IF(AND(E86&gt;0,F86&gt;0),E86/F86,"")</f>
        <v/>
      </c>
      <c r="H86" s="186"/>
      <c r="I86" s="117">
        <f>IF(AND(H86&gt;0,G86&gt;0,E86&gt;0),FLOOR(H86*G86+H88,1),0)</f>
        <v>0</v>
      </c>
      <c r="J86" s="192">
        <f>IF(OR(AND(I86&gt;0,C86=4),AND(I86&gt;0,C86=2),AND(I86&gt;0,C86=5)),FLOOR(I86*0.34,1),(IF(C86=3,0,0)))</f>
        <v>0</v>
      </c>
      <c r="K86" s="186"/>
      <c r="L86" s="72">
        <f t="shared" ref="L86" si="276">IF(AND(K86&gt;0,G86&gt;0,E86&gt;0),FLOOR(K86*G86+K88,1),0)</f>
        <v>0</v>
      </c>
      <c r="M86" s="187">
        <f t="shared" ref="M86" si="277">IF(OR(AND(L86&gt;0,C86=4),AND(L86&gt;0,C86=2),AND(L86&gt;0,C86=5)),FLOOR(L86*0.34,1),(IF(C86=3,0,0)))</f>
        <v>0</v>
      </c>
      <c r="N86" s="236"/>
      <c r="O86" s="237"/>
      <c r="P86" s="219" t="str">
        <f t="shared" ref="P86" si="278">IF(AND(D88&gt;=F86,F86&gt;=H86+K86),"OK","chyba vyplnění")</f>
        <v>OK</v>
      </c>
      <c r="Q86" s="7">
        <f t="shared" ref="Q86" si="279">IFERROR(H86/F86*G88,0)</f>
        <v>0</v>
      </c>
      <c r="R86" s="7">
        <f t="shared" ref="R86" si="280">IFERROR(K86/F86*G88,0)</f>
        <v>0</v>
      </c>
    </row>
    <row r="87" spans="1:18" ht="18" customHeight="1" x14ac:dyDescent="0.2">
      <c r="A87" s="231"/>
      <c r="B87" s="234"/>
      <c r="C87" s="198"/>
      <c r="D87" s="211"/>
      <c r="E87" s="74"/>
      <c r="F87" s="74"/>
      <c r="G87" s="212">
        <f>IF(OR(AND(E87&gt;0,F87&gt;0,C86=2),AND(E87&gt;0,F87&gt;0,C86=4)),E87/F87,0)</f>
        <v>0</v>
      </c>
      <c r="H87" s="188">
        <f t="shared" ref="H87" si="281">IF(OR(D86=0,D87=0,F87=0,G88=0,C88=3), 0,(MIN(F87,G88,H86/F86*F87,Q86)))</f>
        <v>0</v>
      </c>
      <c r="I87" s="72">
        <f>IF(AND(H87&gt;0,G87&gt;0),FLOOR(H87*G87,1),0)</f>
        <v>0</v>
      </c>
      <c r="J87" s="187">
        <f>IF(OR(AND(I87&gt;0,C86=4),AND(I87&gt;0,C86=2),AND(I87&gt;0,C86=5)),FLOOR(I87*0.34,1),(IF(C86=3,0,0)))</f>
        <v>0</v>
      </c>
      <c r="K87" s="188">
        <f t="shared" ref="K87" si="282">IF(OR(D86=0,D87=0,F87=0,G88=0,C88=3),0,(MIN(F87,G88,K86/F86*F87,R86)))</f>
        <v>0</v>
      </c>
      <c r="L87" s="72">
        <f t="shared" ref="L87" si="283">IF(AND(K87&gt;0,G87&gt;0),FLOOR(K87*G87,1),0)</f>
        <v>0</v>
      </c>
      <c r="M87" s="187">
        <f t="shared" ref="M87" si="284">IF(OR(AND(L87&gt;0,C86=4),AND(L87&gt;0,C86=2),AND(L87&gt;0,C86=5)),FLOOR(L87*0.34,1),(IF(C86=3,0,0)))</f>
        <v>0</v>
      </c>
      <c r="N87" s="238"/>
      <c r="O87" s="239"/>
      <c r="P87" s="220" t="str">
        <f t="shared" ref="P87" si="285">IF(AND(H86+K86+F87&lt;=D88),"OK","chyba vyplnění")</f>
        <v>OK</v>
      </c>
    </row>
    <row r="88" spans="1:18" ht="18" customHeight="1" thickBot="1" x14ac:dyDescent="0.25">
      <c r="A88" s="232"/>
      <c r="B88" s="235"/>
      <c r="C88" s="203"/>
      <c r="D88" s="213"/>
      <c r="E88" s="119">
        <f>SUM(E86:E87)</f>
        <v>0</v>
      </c>
      <c r="F88" s="120">
        <f>SUM(F86:F87)</f>
        <v>0</v>
      </c>
      <c r="G88" s="215">
        <f>FLOOR(IF(OR(AND(D87&gt;0,C88=2),AND(D87&gt;0,C88=4),AND(C88=3,F86=H86,D87&gt;0)),(F86+F87)/D87*D86,0),4)</f>
        <v>0</v>
      </c>
      <c r="H88" s="189"/>
      <c r="I88" s="128">
        <f>SUM(I86:I87)</f>
        <v>0</v>
      </c>
      <c r="J88" s="190">
        <f>SUM(J86:J87)</f>
        <v>0</v>
      </c>
      <c r="K88" s="189"/>
      <c r="L88" s="128">
        <f t="shared" ref="L88:M88" si="286">SUM(L86:L87)</f>
        <v>0</v>
      </c>
      <c r="M88" s="190">
        <f t="shared" si="286"/>
        <v>0</v>
      </c>
      <c r="N88" s="240"/>
      <c r="O88" s="241"/>
      <c r="P88" s="222" t="str">
        <f t="shared" ref="P88" si="287">IF(F88&gt;D88,"chyba vyplnění","OK")</f>
        <v>OK</v>
      </c>
    </row>
    <row r="89" spans="1:18" ht="18" customHeight="1" x14ac:dyDescent="0.2">
      <c r="A89" s="230">
        <v>26</v>
      </c>
      <c r="B89" s="233"/>
      <c r="C89" s="197">
        <v>1</v>
      </c>
      <c r="D89" s="209"/>
      <c r="E89" s="116"/>
      <c r="F89" s="116"/>
      <c r="G89" s="210" t="str">
        <f>IF(AND(E89&gt;0,F89&gt;0),E89/F89,"")</f>
        <v/>
      </c>
      <c r="H89" s="186"/>
      <c r="I89" s="117">
        <f>IF(AND(H89&gt;0,G89&gt;0,E89&gt;0),FLOOR(H89*G89+H91,1),0)</f>
        <v>0</v>
      </c>
      <c r="J89" s="192">
        <f>IF(OR(AND(I89&gt;0,C89=4),AND(I89&gt;0,C89=2),AND(I89&gt;0,C89=5)),FLOOR(I89*0.34,1),(IF(C89=3,0,0)))</f>
        <v>0</v>
      </c>
      <c r="K89" s="186"/>
      <c r="L89" s="72">
        <f t="shared" ref="L89" si="288">IF(AND(K89&gt;0,G89&gt;0,E89&gt;0),FLOOR(K89*G89+K91,1),0)</f>
        <v>0</v>
      </c>
      <c r="M89" s="187">
        <f t="shared" ref="M89" si="289">IF(OR(AND(L89&gt;0,C89=4),AND(L89&gt;0,C89=2),AND(L89&gt;0,C89=5)),FLOOR(L89*0.34,1),(IF(C89=3,0,0)))</f>
        <v>0</v>
      </c>
      <c r="N89" s="236"/>
      <c r="O89" s="237"/>
      <c r="P89" s="219" t="str">
        <f t="shared" ref="P89" si="290">IF(AND(D91&gt;=F89,F89&gt;=H89+K89),"OK","chyba vyplnění")</f>
        <v>OK</v>
      </c>
      <c r="Q89" s="7">
        <f t="shared" ref="Q89" si="291">IFERROR(H89/F89*G91,0)</f>
        <v>0</v>
      </c>
      <c r="R89" s="7">
        <f t="shared" ref="R89" si="292">IFERROR(K89/F89*G91,0)</f>
        <v>0</v>
      </c>
    </row>
    <row r="90" spans="1:18" ht="18" customHeight="1" x14ac:dyDescent="0.2">
      <c r="A90" s="231"/>
      <c r="B90" s="234"/>
      <c r="C90" s="198"/>
      <c r="D90" s="211"/>
      <c r="E90" s="74"/>
      <c r="F90" s="74"/>
      <c r="G90" s="212">
        <f>IF(OR(AND(E90&gt;0,F90&gt;0,C89=2),AND(E90&gt;0,F90&gt;0,C89=4)),E90/F90,0)</f>
        <v>0</v>
      </c>
      <c r="H90" s="188">
        <f t="shared" ref="H90" si="293">IF(OR(D89=0,D90=0,F90=0,G91=0,C91=3), 0,(MIN(F90,G91,H89/F89*F90,Q89)))</f>
        <v>0</v>
      </c>
      <c r="I90" s="72">
        <f>IF(AND(H90&gt;0,G90&gt;0),FLOOR(H90*G90,1),0)</f>
        <v>0</v>
      </c>
      <c r="J90" s="187">
        <f>IF(OR(AND(I90&gt;0,C89=4),AND(I90&gt;0,C89=2),AND(I90&gt;0,C89=5)),FLOOR(I90*0.34,1),(IF(C89=3,0,0)))</f>
        <v>0</v>
      </c>
      <c r="K90" s="188">
        <f t="shared" ref="K90" si="294">IF(OR(D89=0,D90=0,F90=0,G91=0,C91=3),0,(MIN(F90,G91,K89/F89*F90,R89)))</f>
        <v>0</v>
      </c>
      <c r="L90" s="72">
        <f t="shared" ref="L90" si="295">IF(AND(K90&gt;0,G90&gt;0),FLOOR(K90*G90,1),0)</f>
        <v>0</v>
      </c>
      <c r="M90" s="187">
        <f t="shared" ref="M90" si="296">IF(OR(AND(L90&gt;0,C89=4),AND(L90&gt;0,C89=2),AND(L90&gt;0,C89=5)),FLOOR(L90*0.34,1),(IF(C89=3,0,0)))</f>
        <v>0</v>
      </c>
      <c r="N90" s="238"/>
      <c r="O90" s="239"/>
      <c r="P90" s="220" t="str">
        <f t="shared" ref="P90" si="297">IF(AND(H89+K89+F90&lt;=D91),"OK","chyba vyplnění")</f>
        <v>OK</v>
      </c>
    </row>
    <row r="91" spans="1:18" ht="18" customHeight="1" thickBot="1" x14ac:dyDescent="0.25">
      <c r="A91" s="232"/>
      <c r="B91" s="235"/>
      <c r="C91" s="203"/>
      <c r="D91" s="213"/>
      <c r="E91" s="119">
        <f>SUM(E89:E90)</f>
        <v>0</v>
      </c>
      <c r="F91" s="120">
        <f>SUM(F89:F90)</f>
        <v>0</v>
      </c>
      <c r="G91" s="215">
        <f>FLOOR(IF(OR(AND(D90&gt;0,C91=2),AND(D90&gt;0,C91=4),AND(C91=3,F89=H89,D90&gt;0)),(F89+F90)/D90*D89,0),4)</f>
        <v>0</v>
      </c>
      <c r="H91" s="189"/>
      <c r="I91" s="128">
        <f>SUM(I89:I90)</f>
        <v>0</v>
      </c>
      <c r="J91" s="190">
        <f>SUM(J89:J90)</f>
        <v>0</v>
      </c>
      <c r="K91" s="189"/>
      <c r="L91" s="128">
        <f t="shared" ref="L91:M91" si="298">SUM(L89:L90)</f>
        <v>0</v>
      </c>
      <c r="M91" s="190">
        <f t="shared" si="298"/>
        <v>0</v>
      </c>
      <c r="N91" s="240"/>
      <c r="O91" s="241"/>
      <c r="P91" s="222" t="str">
        <f t="shared" ref="P91" si="299">IF(F91&gt;D91,"chyba vyplnění","OK")</f>
        <v>OK</v>
      </c>
    </row>
    <row r="92" spans="1:18" ht="18" customHeight="1" x14ac:dyDescent="0.2">
      <c r="A92" s="230">
        <v>27</v>
      </c>
      <c r="B92" s="233"/>
      <c r="C92" s="197">
        <v>1</v>
      </c>
      <c r="D92" s="209"/>
      <c r="E92" s="116"/>
      <c r="F92" s="116"/>
      <c r="G92" s="210" t="str">
        <f>IF(AND(E92&gt;0,F92&gt;0),E92/F92,"")</f>
        <v/>
      </c>
      <c r="H92" s="186"/>
      <c r="I92" s="117">
        <f>IF(AND(H92&gt;0,G92&gt;0,E92&gt;0),FLOOR(H92*G92+H94,1),0)</f>
        <v>0</v>
      </c>
      <c r="J92" s="192">
        <f>IF(OR(AND(I92&gt;0,C92=4),AND(I92&gt;0,C92=2),AND(I92&gt;0,C92=5)),FLOOR(I92*0.34,1),(IF(C92=3,0,0)))</f>
        <v>0</v>
      </c>
      <c r="K92" s="186"/>
      <c r="L92" s="72">
        <f t="shared" ref="L92" si="300">IF(AND(K92&gt;0,G92&gt;0,E92&gt;0),FLOOR(K92*G92+K94,1),0)</f>
        <v>0</v>
      </c>
      <c r="M92" s="187">
        <f t="shared" ref="M92" si="301">IF(OR(AND(L92&gt;0,C92=4),AND(L92&gt;0,C92=2),AND(L92&gt;0,C92=5)),FLOOR(L92*0.34,1),(IF(C92=3,0,0)))</f>
        <v>0</v>
      </c>
      <c r="N92" s="236"/>
      <c r="O92" s="237"/>
      <c r="P92" s="219" t="str">
        <f t="shared" ref="P92" si="302">IF(AND(D94&gt;=F92,F92&gt;=H92+K92),"OK","chyba vyplnění")</f>
        <v>OK</v>
      </c>
      <c r="Q92" s="7">
        <f t="shared" ref="Q92" si="303">IFERROR(H92/F92*G94,0)</f>
        <v>0</v>
      </c>
      <c r="R92" s="7">
        <f t="shared" ref="R92" si="304">IFERROR(K92/F92*G94,0)</f>
        <v>0</v>
      </c>
    </row>
    <row r="93" spans="1:18" ht="18" customHeight="1" x14ac:dyDescent="0.2">
      <c r="A93" s="231"/>
      <c r="B93" s="234"/>
      <c r="C93" s="198"/>
      <c r="D93" s="211"/>
      <c r="E93" s="74"/>
      <c r="F93" s="74"/>
      <c r="G93" s="212">
        <f>IF(OR(AND(E93&gt;0,F93&gt;0,C92=2),AND(E93&gt;0,F93&gt;0,C92=4)),E93/F93,0)</f>
        <v>0</v>
      </c>
      <c r="H93" s="188">
        <f t="shared" ref="H93" si="305">IF(OR(D92=0,D93=0,F93=0,G94=0,C94=3), 0,(MIN(F93,G94,H92/F92*F93,Q92)))</f>
        <v>0</v>
      </c>
      <c r="I93" s="72">
        <f>IF(AND(H93&gt;0,G93&gt;0),FLOOR(H93*G93,1),0)</f>
        <v>0</v>
      </c>
      <c r="J93" s="187">
        <f>IF(OR(AND(I93&gt;0,C92=4),AND(I93&gt;0,C92=2),AND(I93&gt;0,C92=5)),FLOOR(I93*0.34,1),(IF(C92=3,0,0)))</f>
        <v>0</v>
      </c>
      <c r="K93" s="188">
        <f t="shared" ref="K93" si="306">IF(OR(D92=0,D93=0,F93=0,G94=0,C94=3),0,(MIN(F93,G94,K92/F92*F93,R92)))</f>
        <v>0</v>
      </c>
      <c r="L93" s="72">
        <f t="shared" ref="L93" si="307">IF(AND(K93&gt;0,G93&gt;0),FLOOR(K93*G93,1),0)</f>
        <v>0</v>
      </c>
      <c r="M93" s="187">
        <f t="shared" ref="M93" si="308">IF(OR(AND(L93&gt;0,C92=4),AND(L93&gt;0,C92=2),AND(L93&gt;0,C92=5)),FLOOR(L93*0.34,1),(IF(C92=3,0,0)))</f>
        <v>0</v>
      </c>
      <c r="N93" s="238"/>
      <c r="O93" s="239"/>
      <c r="P93" s="220" t="str">
        <f t="shared" ref="P93" si="309">IF(AND(H92+K92+F93&lt;=D94),"OK","chyba vyplnění")</f>
        <v>OK</v>
      </c>
    </row>
    <row r="94" spans="1:18" ht="18" customHeight="1" thickBot="1" x14ac:dyDescent="0.25">
      <c r="A94" s="232"/>
      <c r="B94" s="235"/>
      <c r="C94" s="203"/>
      <c r="D94" s="213"/>
      <c r="E94" s="119">
        <f>SUM(E92:E93)</f>
        <v>0</v>
      </c>
      <c r="F94" s="120">
        <f>SUM(F92:F93)</f>
        <v>0</v>
      </c>
      <c r="G94" s="215">
        <f>FLOOR(IF(OR(AND(D93&gt;0,C94=2),AND(D93&gt;0,C94=4),AND(C94=3,F92=H92,D93&gt;0)),(F92+F93)/D93*D92,0),4)</f>
        <v>0</v>
      </c>
      <c r="H94" s="189"/>
      <c r="I94" s="128">
        <f>SUM(I92:I93)</f>
        <v>0</v>
      </c>
      <c r="J94" s="190">
        <f>SUM(J92:J93)</f>
        <v>0</v>
      </c>
      <c r="K94" s="189"/>
      <c r="L94" s="128">
        <f t="shared" ref="L94:M94" si="310">SUM(L92:L93)</f>
        <v>0</v>
      </c>
      <c r="M94" s="190">
        <f t="shared" si="310"/>
        <v>0</v>
      </c>
      <c r="N94" s="240"/>
      <c r="O94" s="241"/>
      <c r="P94" s="222" t="str">
        <f t="shared" ref="P94" si="311">IF(F94&gt;D94,"chyba vyplnění","OK")</f>
        <v>OK</v>
      </c>
    </row>
    <row r="95" spans="1:18" ht="18" customHeight="1" x14ac:dyDescent="0.2">
      <c r="A95" s="230">
        <v>28</v>
      </c>
      <c r="B95" s="233"/>
      <c r="C95" s="197">
        <v>1</v>
      </c>
      <c r="D95" s="209"/>
      <c r="E95" s="116"/>
      <c r="F95" s="116"/>
      <c r="G95" s="210" t="str">
        <f>IF(AND(E95&gt;0,F95&gt;0),E95/F95,"")</f>
        <v/>
      </c>
      <c r="H95" s="186"/>
      <c r="I95" s="117">
        <f>IF(AND(H95&gt;0,G95&gt;0,E95&gt;0),FLOOR(H95*G95+H97,1),0)</f>
        <v>0</v>
      </c>
      <c r="J95" s="192">
        <f>IF(OR(AND(I95&gt;0,C95=4),AND(I95&gt;0,C95=2),AND(I95&gt;0,C95=5)),FLOOR(I95*0.34,1),(IF(C95=3,0,0)))</f>
        <v>0</v>
      </c>
      <c r="K95" s="186"/>
      <c r="L95" s="72">
        <f t="shared" ref="L95" si="312">IF(AND(K95&gt;0,G95&gt;0,E95&gt;0),FLOOR(K95*G95+K97,1),0)</f>
        <v>0</v>
      </c>
      <c r="M95" s="187">
        <f t="shared" ref="M95" si="313">IF(OR(AND(L95&gt;0,C95=4),AND(L95&gt;0,C95=2),AND(L95&gt;0,C95=5)),FLOOR(L95*0.34,1),(IF(C95=3,0,0)))</f>
        <v>0</v>
      </c>
      <c r="N95" s="236"/>
      <c r="O95" s="237"/>
      <c r="P95" s="219" t="str">
        <f t="shared" ref="P95" si="314">IF(AND(D97&gt;=F95,F95&gt;=H95+K95),"OK","chyba vyplnění")</f>
        <v>OK</v>
      </c>
      <c r="Q95" s="7">
        <f t="shared" ref="Q95" si="315">IFERROR(H95/F95*G97,0)</f>
        <v>0</v>
      </c>
      <c r="R95" s="7">
        <f t="shared" ref="R95" si="316">IFERROR(K95/F95*G97,0)</f>
        <v>0</v>
      </c>
    </row>
    <row r="96" spans="1:18" ht="18" customHeight="1" x14ac:dyDescent="0.2">
      <c r="A96" s="231"/>
      <c r="B96" s="234"/>
      <c r="C96" s="198"/>
      <c r="D96" s="211"/>
      <c r="E96" s="74"/>
      <c r="F96" s="74"/>
      <c r="G96" s="212">
        <f>IF(OR(AND(E96&gt;0,F96&gt;0,C95=2),AND(E96&gt;0,F96&gt;0,C95=4)),E96/F96,0)</f>
        <v>0</v>
      </c>
      <c r="H96" s="188">
        <f t="shared" ref="H96" si="317">IF(OR(D95=0,D96=0,F96=0,G97=0,C97=3), 0,(MIN(F96,G97,H95/F95*F96,Q95)))</f>
        <v>0</v>
      </c>
      <c r="I96" s="72">
        <f>IF(AND(H96&gt;0,G96&gt;0),FLOOR(H96*G96,1),0)</f>
        <v>0</v>
      </c>
      <c r="J96" s="187">
        <f>IF(OR(AND(I96&gt;0,C95=4),AND(I96&gt;0,C95=2),AND(I96&gt;0,C95=5)),FLOOR(I96*0.34,1),(IF(C95=3,0,0)))</f>
        <v>0</v>
      </c>
      <c r="K96" s="188">
        <f t="shared" ref="K96" si="318">IF(OR(D95=0,D96=0,F96=0,G97=0,C97=3),0,(MIN(F96,G97,K95/F95*F96,R95)))</f>
        <v>0</v>
      </c>
      <c r="L96" s="72">
        <f t="shared" ref="L96" si="319">IF(AND(K96&gt;0,G96&gt;0),FLOOR(K96*G96,1),0)</f>
        <v>0</v>
      </c>
      <c r="M96" s="187">
        <f t="shared" ref="M96" si="320">IF(OR(AND(L96&gt;0,C95=4),AND(L96&gt;0,C95=2),AND(L96&gt;0,C95=5)),FLOOR(L96*0.34,1),(IF(C95=3,0,0)))</f>
        <v>0</v>
      </c>
      <c r="N96" s="238"/>
      <c r="O96" s="239"/>
      <c r="P96" s="220" t="str">
        <f t="shared" ref="P96" si="321">IF(AND(H95+K95+F96&lt;=D97),"OK","chyba vyplnění")</f>
        <v>OK</v>
      </c>
    </row>
    <row r="97" spans="1:18" ht="18" customHeight="1" thickBot="1" x14ac:dyDescent="0.25">
      <c r="A97" s="232"/>
      <c r="B97" s="235"/>
      <c r="C97" s="203"/>
      <c r="D97" s="213"/>
      <c r="E97" s="119">
        <f>SUM(E95:E96)</f>
        <v>0</v>
      </c>
      <c r="F97" s="120">
        <f>SUM(F95:F96)</f>
        <v>0</v>
      </c>
      <c r="G97" s="215">
        <f>FLOOR(IF(OR(AND(D96&gt;0,C97=2),AND(D96&gt;0,C97=4),AND(C97=3,F95=H95,D96&gt;0)),(F95+F96)/D96*D95,0),4)</f>
        <v>0</v>
      </c>
      <c r="H97" s="189"/>
      <c r="I97" s="128">
        <f>SUM(I95:I96)</f>
        <v>0</v>
      </c>
      <c r="J97" s="190">
        <f>SUM(J95:J96)</f>
        <v>0</v>
      </c>
      <c r="K97" s="189"/>
      <c r="L97" s="128">
        <f t="shared" ref="L97:M97" si="322">SUM(L95:L96)</f>
        <v>0</v>
      </c>
      <c r="M97" s="190">
        <f t="shared" si="322"/>
        <v>0</v>
      </c>
      <c r="N97" s="240"/>
      <c r="O97" s="241"/>
      <c r="P97" s="222" t="str">
        <f t="shared" ref="P97" si="323">IF(F97&gt;D97,"chyba vyplnění","OK")</f>
        <v>OK</v>
      </c>
    </row>
    <row r="98" spans="1:18" ht="18" customHeight="1" x14ac:dyDescent="0.2">
      <c r="A98" s="230">
        <v>29</v>
      </c>
      <c r="B98" s="233"/>
      <c r="C98" s="197">
        <v>1</v>
      </c>
      <c r="D98" s="209"/>
      <c r="E98" s="116"/>
      <c r="F98" s="116"/>
      <c r="G98" s="210" t="str">
        <f>IF(AND(E98&gt;0,F98&gt;0),E98/F98,"")</f>
        <v/>
      </c>
      <c r="H98" s="186"/>
      <c r="I98" s="117">
        <f>IF(AND(H98&gt;0,G98&gt;0,E98&gt;0),FLOOR(H98*G98+H100,1),0)</f>
        <v>0</v>
      </c>
      <c r="J98" s="192">
        <f>IF(OR(AND(I98&gt;0,C98=4),AND(I98&gt;0,C98=2),AND(I98&gt;0,C98=5)),FLOOR(I98*0.34,1),(IF(C98=3,0,0)))</f>
        <v>0</v>
      </c>
      <c r="K98" s="186"/>
      <c r="L98" s="72">
        <f t="shared" ref="L98" si="324">IF(AND(K98&gt;0,G98&gt;0,E98&gt;0),FLOOR(K98*G98+K100,1),0)</f>
        <v>0</v>
      </c>
      <c r="M98" s="187">
        <f t="shared" ref="M98" si="325">IF(OR(AND(L98&gt;0,C98=4),AND(L98&gt;0,C98=2),AND(L98&gt;0,C98=5)),FLOOR(L98*0.34,1),(IF(C98=3,0,0)))</f>
        <v>0</v>
      </c>
      <c r="N98" s="236"/>
      <c r="O98" s="237"/>
      <c r="P98" s="219" t="str">
        <f t="shared" ref="P98" si="326">IF(AND(D100&gt;=F98,F98&gt;=H98+K98),"OK","chyba vyplnění")</f>
        <v>OK</v>
      </c>
      <c r="Q98" s="7">
        <f t="shared" ref="Q98" si="327">IFERROR(H98/F98*G100,0)</f>
        <v>0</v>
      </c>
      <c r="R98" s="7">
        <f t="shared" ref="R98" si="328">IFERROR(K98/F98*G100,0)</f>
        <v>0</v>
      </c>
    </row>
    <row r="99" spans="1:18" ht="18" customHeight="1" x14ac:dyDescent="0.2">
      <c r="A99" s="231"/>
      <c r="B99" s="234"/>
      <c r="C99" s="198"/>
      <c r="D99" s="211"/>
      <c r="E99" s="74"/>
      <c r="F99" s="74"/>
      <c r="G99" s="212">
        <f>IF(OR(AND(E99&gt;0,F99&gt;0,C98=2),AND(E99&gt;0,F99&gt;0,C98=4)),E99/F99,0)</f>
        <v>0</v>
      </c>
      <c r="H99" s="188">
        <f t="shared" ref="H99" si="329">IF(OR(D98=0,D99=0,F99=0,G100=0,C100=3), 0,(MIN(F99,G100,H98/F98*F99,Q98)))</f>
        <v>0</v>
      </c>
      <c r="I99" s="72">
        <f>IF(AND(H99&gt;0,G99&gt;0),FLOOR(H99*G99,1),0)</f>
        <v>0</v>
      </c>
      <c r="J99" s="187">
        <f>IF(OR(AND(I99&gt;0,C98=4),AND(I99&gt;0,C98=2),AND(I99&gt;0,C98=5)),FLOOR(I99*0.34,1),(IF(C98=3,0,0)))</f>
        <v>0</v>
      </c>
      <c r="K99" s="188">
        <f t="shared" ref="K99" si="330">IF(OR(D98=0,D99=0,F99=0,G100=0,C100=3),0,(MIN(F99,G100,K98/F98*F99,R98)))</f>
        <v>0</v>
      </c>
      <c r="L99" s="72">
        <f t="shared" ref="L99" si="331">IF(AND(K99&gt;0,G99&gt;0),FLOOR(K99*G99,1),0)</f>
        <v>0</v>
      </c>
      <c r="M99" s="187">
        <f t="shared" ref="M99" si="332">IF(OR(AND(L99&gt;0,C98=4),AND(L99&gt;0,C98=2),AND(L99&gt;0,C98=5)),FLOOR(L99*0.34,1),(IF(C98=3,0,0)))</f>
        <v>0</v>
      </c>
      <c r="N99" s="238"/>
      <c r="O99" s="239"/>
      <c r="P99" s="220" t="str">
        <f t="shared" ref="P99" si="333">IF(AND(H98+K98+F99&lt;=D100),"OK","chyba vyplnění")</f>
        <v>OK</v>
      </c>
    </row>
    <row r="100" spans="1:18" ht="18" customHeight="1" thickBot="1" x14ac:dyDescent="0.25">
      <c r="A100" s="232"/>
      <c r="B100" s="235"/>
      <c r="C100" s="203"/>
      <c r="D100" s="213"/>
      <c r="E100" s="119">
        <f>SUM(E98:E99)</f>
        <v>0</v>
      </c>
      <c r="F100" s="120">
        <f>SUM(F98:F99)</f>
        <v>0</v>
      </c>
      <c r="G100" s="215">
        <f>FLOOR(IF(OR(AND(D99&gt;0,C100=2),AND(D99&gt;0,C100=4),AND(C100=3,F98=H98,D99&gt;0)),(F98+F99)/D99*D98,0),4)</f>
        <v>0</v>
      </c>
      <c r="H100" s="189"/>
      <c r="I100" s="128">
        <f>SUM(I98:I99)</f>
        <v>0</v>
      </c>
      <c r="J100" s="190">
        <f>SUM(J98:J99)</f>
        <v>0</v>
      </c>
      <c r="K100" s="189"/>
      <c r="L100" s="128">
        <f t="shared" ref="L100:M100" si="334">SUM(L98:L99)</f>
        <v>0</v>
      </c>
      <c r="M100" s="190">
        <f t="shared" si="334"/>
        <v>0</v>
      </c>
      <c r="N100" s="240"/>
      <c r="O100" s="241"/>
      <c r="P100" s="222" t="str">
        <f t="shared" ref="P100" si="335">IF(F100&gt;D100,"chyba vyplnění","OK")</f>
        <v>OK</v>
      </c>
    </row>
    <row r="101" spans="1:18" ht="18" customHeight="1" x14ac:dyDescent="0.2">
      <c r="A101" s="230">
        <v>30</v>
      </c>
      <c r="B101" s="233"/>
      <c r="C101" s="197">
        <v>1</v>
      </c>
      <c r="D101" s="209"/>
      <c r="E101" s="116"/>
      <c r="F101" s="116"/>
      <c r="G101" s="210" t="str">
        <f>IF(AND(E101&gt;0,F101&gt;0),E101/F101,"")</f>
        <v/>
      </c>
      <c r="H101" s="186"/>
      <c r="I101" s="117">
        <f>IF(AND(H101&gt;0,G101&gt;0,E101&gt;0),FLOOR(H101*G101+H103,1),0)</f>
        <v>0</v>
      </c>
      <c r="J101" s="192">
        <f>IF(OR(AND(I101&gt;0,C101=4),AND(I101&gt;0,C101=2),AND(I101&gt;0,C101=5)),FLOOR(I101*0.34,1),(IF(C101=3,0,0)))</f>
        <v>0</v>
      </c>
      <c r="K101" s="186"/>
      <c r="L101" s="72">
        <f t="shared" ref="L101" si="336">IF(AND(K101&gt;0,G101&gt;0,E101&gt;0),FLOOR(K101*G101+K103,1),0)</f>
        <v>0</v>
      </c>
      <c r="M101" s="187">
        <f t="shared" ref="M101" si="337">IF(OR(AND(L101&gt;0,C101=4),AND(L101&gt;0,C101=2),AND(L101&gt;0,C101=5)),FLOOR(L101*0.34,1),(IF(C101=3,0,0)))</f>
        <v>0</v>
      </c>
      <c r="N101" s="236"/>
      <c r="O101" s="237"/>
      <c r="P101" s="219" t="str">
        <f t="shared" ref="P101" si="338">IF(AND(D103&gt;=F101,F101&gt;=H101+K101),"OK","chyba vyplnění")</f>
        <v>OK</v>
      </c>
      <c r="Q101" s="7">
        <f t="shared" ref="Q101" si="339">IFERROR(H101/F101*G103,0)</f>
        <v>0</v>
      </c>
      <c r="R101" s="7">
        <f t="shared" ref="R101" si="340">IFERROR(K101/F101*G103,0)</f>
        <v>0</v>
      </c>
    </row>
    <row r="102" spans="1:18" ht="18" customHeight="1" x14ac:dyDescent="0.2">
      <c r="A102" s="231"/>
      <c r="B102" s="234"/>
      <c r="C102" s="198"/>
      <c r="D102" s="211"/>
      <c r="E102" s="74"/>
      <c r="F102" s="74"/>
      <c r="G102" s="212">
        <f>IF(OR(AND(E102&gt;0,F102&gt;0,C101=2),AND(E102&gt;0,F102&gt;0,C101=4)),E102/F102,0)</f>
        <v>0</v>
      </c>
      <c r="H102" s="188">
        <f t="shared" ref="H102" si="341">IF(OR(D101=0,D102=0,F102=0,G103=0,C103=3), 0,(MIN(F102,G103,H101/F101*F102,Q101)))</f>
        <v>0</v>
      </c>
      <c r="I102" s="72">
        <f>IF(AND(H102&gt;0,G102&gt;0),FLOOR(H102*G102,1),0)</f>
        <v>0</v>
      </c>
      <c r="J102" s="187">
        <f>IF(OR(AND(I102&gt;0,C101=4),AND(I102&gt;0,C101=2),AND(I102&gt;0,C101=5)),FLOOR(I102*0.34,1),(IF(C101=3,0,0)))</f>
        <v>0</v>
      </c>
      <c r="K102" s="188">
        <f t="shared" ref="K102" si="342">IF(OR(D101=0,D102=0,F102=0,G103=0,C103=3),0,(MIN(F102,G103,K101/F101*F102,R101)))</f>
        <v>0</v>
      </c>
      <c r="L102" s="72">
        <f t="shared" ref="L102" si="343">IF(AND(K102&gt;0,G102&gt;0),FLOOR(K102*G102,1),0)</f>
        <v>0</v>
      </c>
      <c r="M102" s="187">
        <f t="shared" ref="M102" si="344">IF(OR(AND(L102&gt;0,C101=4),AND(L102&gt;0,C101=2),AND(L102&gt;0,C101=5)),FLOOR(L102*0.34,1),(IF(C101=3,0,0)))</f>
        <v>0</v>
      </c>
      <c r="N102" s="238"/>
      <c r="O102" s="239"/>
      <c r="P102" s="220" t="str">
        <f t="shared" ref="P102" si="345">IF(AND(H101+K101+F102&lt;=D103),"OK","chyba vyplnění")</f>
        <v>OK</v>
      </c>
    </row>
    <row r="103" spans="1:18" ht="18" customHeight="1" thickBot="1" x14ac:dyDescent="0.25">
      <c r="A103" s="232"/>
      <c r="B103" s="235"/>
      <c r="C103" s="203"/>
      <c r="D103" s="213"/>
      <c r="E103" s="119">
        <f>SUM(E101:E102)</f>
        <v>0</v>
      </c>
      <c r="F103" s="120">
        <f>SUM(F101:F102)</f>
        <v>0</v>
      </c>
      <c r="G103" s="215">
        <f>FLOOR(IF(OR(AND(D102&gt;0,C103=2),AND(D102&gt;0,C103=4),AND(C103=3,F101=H101,D102&gt;0)),(F101+F102)/D102*D101,0),4)</f>
        <v>0</v>
      </c>
      <c r="H103" s="189"/>
      <c r="I103" s="128">
        <f>SUM(I101:I102)</f>
        <v>0</v>
      </c>
      <c r="J103" s="190">
        <f>SUM(J101:J102)</f>
        <v>0</v>
      </c>
      <c r="K103" s="189"/>
      <c r="L103" s="128">
        <f t="shared" ref="L103:M103" si="346">SUM(L101:L102)</f>
        <v>0</v>
      </c>
      <c r="M103" s="190">
        <f t="shared" si="346"/>
        <v>0</v>
      </c>
      <c r="N103" s="240"/>
      <c r="O103" s="241"/>
      <c r="P103" s="222" t="str">
        <f t="shared" ref="P103" si="347">IF(F103&gt;D103,"chyba vyplnění","OK")</f>
        <v>OK</v>
      </c>
    </row>
    <row r="104" spans="1:18" ht="18" customHeight="1" x14ac:dyDescent="0.2">
      <c r="A104" s="230">
        <v>31</v>
      </c>
      <c r="B104" s="233"/>
      <c r="C104" s="197">
        <v>1</v>
      </c>
      <c r="D104" s="209"/>
      <c r="E104" s="116"/>
      <c r="F104" s="116"/>
      <c r="G104" s="210" t="str">
        <f>IF(AND(E104&gt;0,F104&gt;0),E104/F104,"")</f>
        <v/>
      </c>
      <c r="H104" s="186"/>
      <c r="I104" s="117">
        <f>IF(AND(H104&gt;0,G104&gt;0,E104&gt;0),FLOOR(H104*G104+H106,1),0)</f>
        <v>0</v>
      </c>
      <c r="J104" s="192">
        <f>IF(OR(AND(I104&gt;0,C104=4),AND(I104&gt;0,C104=2),AND(I104&gt;0,C104=5)),FLOOR(I104*0.34,1),(IF(C104=3,0,0)))</f>
        <v>0</v>
      </c>
      <c r="K104" s="186"/>
      <c r="L104" s="72">
        <f t="shared" ref="L104" si="348">IF(AND(K104&gt;0,G104&gt;0,E104&gt;0),FLOOR(K104*G104+K106,1),0)</f>
        <v>0</v>
      </c>
      <c r="M104" s="187">
        <f t="shared" ref="M104" si="349">IF(OR(AND(L104&gt;0,C104=4),AND(L104&gt;0,C104=2),AND(L104&gt;0,C104=5)),FLOOR(L104*0.34,1),(IF(C104=3,0,0)))</f>
        <v>0</v>
      </c>
      <c r="N104" s="236"/>
      <c r="O104" s="237"/>
      <c r="P104" s="219" t="str">
        <f t="shared" ref="P104" si="350">IF(AND(D106&gt;=F104,F104&gt;=H104+K104),"OK","chyba vyplnění")</f>
        <v>OK</v>
      </c>
      <c r="Q104" s="7">
        <f t="shared" ref="Q104" si="351">IFERROR(H104/F104*G106,0)</f>
        <v>0</v>
      </c>
      <c r="R104" s="7">
        <f t="shared" ref="R104" si="352">IFERROR(K104/F104*G106,0)</f>
        <v>0</v>
      </c>
    </row>
    <row r="105" spans="1:18" ht="18" customHeight="1" x14ac:dyDescent="0.2">
      <c r="A105" s="231"/>
      <c r="B105" s="234"/>
      <c r="C105" s="198"/>
      <c r="D105" s="211"/>
      <c r="E105" s="74"/>
      <c r="F105" s="74"/>
      <c r="G105" s="212">
        <f>IF(OR(AND(E105&gt;0,F105&gt;0,C104=2),AND(E105&gt;0,F105&gt;0,C104=4)),E105/F105,0)</f>
        <v>0</v>
      </c>
      <c r="H105" s="188">
        <f t="shared" ref="H105" si="353">IF(OR(D104=0,D105=0,F105=0,G106=0,C106=3), 0,(MIN(F105,G106,H104/F104*F105,Q104)))</f>
        <v>0</v>
      </c>
      <c r="I105" s="72">
        <f>IF(AND(H105&gt;0,G105&gt;0),FLOOR(H105*G105,1),0)</f>
        <v>0</v>
      </c>
      <c r="J105" s="187">
        <f>IF(OR(AND(I105&gt;0,C104=4),AND(I105&gt;0,C104=2),AND(I105&gt;0,C104=5)),FLOOR(I105*0.34,1),(IF(C104=3,0,0)))</f>
        <v>0</v>
      </c>
      <c r="K105" s="188">
        <f t="shared" ref="K105" si="354">IF(OR(D104=0,D105=0,F105=0,G106=0,C106=3),0,(MIN(F105,G106,K104/F104*F105,R104)))</f>
        <v>0</v>
      </c>
      <c r="L105" s="72">
        <f t="shared" ref="L105" si="355">IF(AND(K105&gt;0,G105&gt;0),FLOOR(K105*G105,1),0)</f>
        <v>0</v>
      </c>
      <c r="M105" s="187">
        <f t="shared" ref="M105" si="356">IF(OR(AND(L105&gt;0,C104=4),AND(L105&gt;0,C104=2),AND(L105&gt;0,C104=5)),FLOOR(L105*0.34,1),(IF(C104=3,0,0)))</f>
        <v>0</v>
      </c>
      <c r="N105" s="238"/>
      <c r="O105" s="239"/>
      <c r="P105" s="220" t="str">
        <f t="shared" ref="P105" si="357">IF(AND(H104+K104+F105&lt;=D106),"OK","chyba vyplnění")</f>
        <v>OK</v>
      </c>
    </row>
    <row r="106" spans="1:18" ht="18" customHeight="1" thickBot="1" x14ac:dyDescent="0.25">
      <c r="A106" s="232"/>
      <c r="B106" s="235"/>
      <c r="C106" s="203"/>
      <c r="D106" s="213"/>
      <c r="E106" s="119">
        <f>SUM(E104:E105)</f>
        <v>0</v>
      </c>
      <c r="F106" s="120">
        <f>SUM(F104:F105)</f>
        <v>0</v>
      </c>
      <c r="G106" s="215">
        <f>FLOOR(IF(OR(AND(D105&gt;0,C106=2),AND(D105&gt;0,C106=4),AND(C106=3,F104=H104,D105&gt;0)),(F104+F105)/D105*D104,0),4)</f>
        <v>0</v>
      </c>
      <c r="H106" s="189"/>
      <c r="I106" s="128">
        <f>SUM(I104:I105)</f>
        <v>0</v>
      </c>
      <c r="J106" s="190">
        <f>SUM(J104:J105)</f>
        <v>0</v>
      </c>
      <c r="K106" s="189"/>
      <c r="L106" s="128">
        <f t="shared" ref="L106:M106" si="358">SUM(L104:L105)</f>
        <v>0</v>
      </c>
      <c r="M106" s="190">
        <f t="shared" si="358"/>
        <v>0</v>
      </c>
      <c r="N106" s="240"/>
      <c r="O106" s="241"/>
      <c r="P106" s="222" t="str">
        <f t="shared" ref="P106" si="359">IF(F106&gt;D106,"chyba vyplnění","OK")</f>
        <v>OK</v>
      </c>
    </row>
    <row r="107" spans="1:18" ht="18" customHeight="1" x14ac:dyDescent="0.2">
      <c r="A107" s="230">
        <v>32</v>
      </c>
      <c r="B107" s="233"/>
      <c r="C107" s="197">
        <v>1</v>
      </c>
      <c r="D107" s="209"/>
      <c r="E107" s="116"/>
      <c r="F107" s="116"/>
      <c r="G107" s="210" t="str">
        <f>IF(AND(E107&gt;0,F107&gt;0),E107/F107,"")</f>
        <v/>
      </c>
      <c r="H107" s="186"/>
      <c r="I107" s="117">
        <f>IF(AND(H107&gt;0,G107&gt;0,E107&gt;0),FLOOR(H107*G107+H109,1),0)</f>
        <v>0</v>
      </c>
      <c r="J107" s="192">
        <f>IF(OR(AND(I107&gt;0,C107=4),AND(I107&gt;0,C107=2),AND(I107&gt;0,C107=5)),FLOOR(I107*0.34,1),(IF(C107=3,0,0)))</f>
        <v>0</v>
      </c>
      <c r="K107" s="186"/>
      <c r="L107" s="72">
        <f t="shared" ref="L107" si="360">IF(AND(K107&gt;0,G107&gt;0,E107&gt;0),FLOOR(K107*G107+K109,1),0)</f>
        <v>0</v>
      </c>
      <c r="M107" s="187">
        <f t="shared" ref="M107" si="361">IF(OR(AND(L107&gt;0,C107=4),AND(L107&gt;0,C107=2),AND(L107&gt;0,C107=5)),FLOOR(L107*0.34,1),(IF(C107=3,0,0)))</f>
        <v>0</v>
      </c>
      <c r="N107" s="236"/>
      <c r="O107" s="237"/>
      <c r="P107" s="219" t="str">
        <f t="shared" ref="P107" si="362">IF(AND(D109&gt;=F107,F107&gt;=H107+K107),"OK","chyba vyplnění")</f>
        <v>OK</v>
      </c>
      <c r="Q107" s="7">
        <f t="shared" ref="Q107" si="363">IFERROR(H107/F107*G109,0)</f>
        <v>0</v>
      </c>
      <c r="R107" s="7">
        <f t="shared" ref="R107" si="364">IFERROR(K107/F107*G109,0)</f>
        <v>0</v>
      </c>
    </row>
    <row r="108" spans="1:18" ht="18" customHeight="1" x14ac:dyDescent="0.2">
      <c r="A108" s="231"/>
      <c r="B108" s="234"/>
      <c r="C108" s="198"/>
      <c r="D108" s="211"/>
      <c r="E108" s="74"/>
      <c r="F108" s="74"/>
      <c r="G108" s="212">
        <f>IF(OR(AND(E108&gt;0,F108&gt;0,C107=2),AND(E108&gt;0,F108&gt;0,C107=4)),E108/F108,0)</f>
        <v>0</v>
      </c>
      <c r="H108" s="188">
        <f t="shared" ref="H108" si="365">IF(OR(D107=0,D108=0,F108=0,G109=0,C109=3), 0,(MIN(F108,G109,H107/F107*F108,Q107)))</f>
        <v>0</v>
      </c>
      <c r="I108" s="72">
        <f>IF(AND(H108&gt;0,G108&gt;0),FLOOR(H108*G108,1),0)</f>
        <v>0</v>
      </c>
      <c r="J108" s="187">
        <f>IF(OR(AND(I108&gt;0,C107=4),AND(I108&gt;0,C107=2),AND(I108&gt;0,C107=5)),FLOOR(I108*0.34,1),(IF(C107=3,0,0)))</f>
        <v>0</v>
      </c>
      <c r="K108" s="188">
        <f t="shared" ref="K108" si="366">IF(OR(D107=0,D108=0,F108=0,G109=0,C109=3),0,(MIN(F108,G109,K107/F107*F108,R107)))</f>
        <v>0</v>
      </c>
      <c r="L108" s="72">
        <f t="shared" ref="L108" si="367">IF(AND(K108&gt;0,G108&gt;0),FLOOR(K108*G108,1),0)</f>
        <v>0</v>
      </c>
      <c r="M108" s="187">
        <f t="shared" ref="M108" si="368">IF(OR(AND(L108&gt;0,C107=4),AND(L108&gt;0,C107=2),AND(L108&gt;0,C107=5)),FLOOR(L108*0.34,1),(IF(C107=3,0,0)))</f>
        <v>0</v>
      </c>
      <c r="N108" s="238"/>
      <c r="O108" s="239"/>
      <c r="P108" s="220" t="str">
        <f t="shared" ref="P108" si="369">IF(AND(H107+K107+F108&lt;=D109),"OK","chyba vyplnění")</f>
        <v>OK</v>
      </c>
    </row>
    <row r="109" spans="1:18" ht="18" customHeight="1" thickBot="1" x14ac:dyDescent="0.25">
      <c r="A109" s="232"/>
      <c r="B109" s="235"/>
      <c r="C109" s="203"/>
      <c r="D109" s="213"/>
      <c r="E109" s="119">
        <f>SUM(E107:E108)</f>
        <v>0</v>
      </c>
      <c r="F109" s="120">
        <f>SUM(F107:F108)</f>
        <v>0</v>
      </c>
      <c r="G109" s="215">
        <f>FLOOR(IF(OR(AND(D108&gt;0,C109=2),AND(D108&gt;0,C109=4),AND(C109=3,F107=H107,D108&gt;0)),(F107+F108)/D108*D107,0),4)</f>
        <v>0</v>
      </c>
      <c r="H109" s="189"/>
      <c r="I109" s="128">
        <f>SUM(I107:I108)</f>
        <v>0</v>
      </c>
      <c r="J109" s="190">
        <f>SUM(J107:J108)</f>
        <v>0</v>
      </c>
      <c r="K109" s="189"/>
      <c r="L109" s="128">
        <f t="shared" ref="L109:M109" si="370">SUM(L107:L108)</f>
        <v>0</v>
      </c>
      <c r="M109" s="190">
        <f t="shared" si="370"/>
        <v>0</v>
      </c>
      <c r="N109" s="240"/>
      <c r="O109" s="241"/>
      <c r="P109" s="222" t="str">
        <f t="shared" ref="P109" si="371">IF(F109&gt;D109,"chyba vyplnění","OK")</f>
        <v>OK</v>
      </c>
    </row>
    <row r="110" spans="1:18" ht="18" customHeight="1" x14ac:dyDescent="0.2">
      <c r="A110" s="230">
        <v>33</v>
      </c>
      <c r="B110" s="233"/>
      <c r="C110" s="197">
        <v>1</v>
      </c>
      <c r="D110" s="209"/>
      <c r="E110" s="116"/>
      <c r="F110" s="116"/>
      <c r="G110" s="210" t="str">
        <f>IF(AND(E110&gt;0,F110&gt;0),E110/F110,"")</f>
        <v/>
      </c>
      <c r="H110" s="186"/>
      <c r="I110" s="117">
        <f>IF(AND(H110&gt;0,G110&gt;0,E110&gt;0),FLOOR(H110*G110+H112,1),0)</f>
        <v>0</v>
      </c>
      <c r="J110" s="192">
        <f>IF(OR(AND(I110&gt;0,C110=4),AND(I110&gt;0,C110=2),AND(I110&gt;0,C110=5)),FLOOR(I110*0.34,1),(IF(C110=3,0,0)))</f>
        <v>0</v>
      </c>
      <c r="K110" s="186"/>
      <c r="L110" s="72">
        <f t="shared" ref="L110" si="372">IF(AND(K110&gt;0,G110&gt;0,E110&gt;0),FLOOR(K110*G110+K112,1),0)</f>
        <v>0</v>
      </c>
      <c r="M110" s="187">
        <f t="shared" ref="M110" si="373">IF(OR(AND(L110&gt;0,C110=4),AND(L110&gt;0,C110=2),AND(L110&gt;0,C110=5)),FLOOR(L110*0.34,1),(IF(C110=3,0,0)))</f>
        <v>0</v>
      </c>
      <c r="N110" s="236"/>
      <c r="O110" s="237"/>
      <c r="P110" s="219" t="str">
        <f t="shared" ref="P110" si="374">IF(AND(D112&gt;=F110,F110&gt;=H110+K110),"OK","chyba vyplnění")</f>
        <v>OK</v>
      </c>
      <c r="Q110" s="7">
        <f t="shared" ref="Q110" si="375">IFERROR(H110/F110*G112,0)</f>
        <v>0</v>
      </c>
      <c r="R110" s="7">
        <f t="shared" ref="R110" si="376">IFERROR(K110/F110*G112,0)</f>
        <v>0</v>
      </c>
    </row>
    <row r="111" spans="1:18" ht="18" customHeight="1" x14ac:dyDescent="0.2">
      <c r="A111" s="231"/>
      <c r="B111" s="234"/>
      <c r="C111" s="198"/>
      <c r="D111" s="211"/>
      <c r="E111" s="74"/>
      <c r="F111" s="74"/>
      <c r="G111" s="212">
        <f>IF(OR(AND(E111&gt;0,F111&gt;0,C110=2),AND(E111&gt;0,F111&gt;0,C110=4)),E111/F111,0)</f>
        <v>0</v>
      </c>
      <c r="H111" s="188">
        <f t="shared" ref="H111" si="377">IF(OR(D110=0,D111=0,F111=0,G112=0,C112=3), 0,(MIN(F111,G112,H110/F110*F111,Q110)))</f>
        <v>0</v>
      </c>
      <c r="I111" s="72">
        <f>IF(AND(H111&gt;0,G111&gt;0),FLOOR(H111*G111,1),0)</f>
        <v>0</v>
      </c>
      <c r="J111" s="187">
        <f>IF(OR(AND(I111&gt;0,C110=4),AND(I111&gt;0,C110=2),AND(I111&gt;0,C110=5)),FLOOR(I111*0.34,1),(IF(C110=3,0,0)))</f>
        <v>0</v>
      </c>
      <c r="K111" s="188">
        <f t="shared" ref="K111" si="378">IF(OR(D110=0,D111=0,F111=0,G112=0,C112=3),0,(MIN(F111,G112,K110/F110*F111,R110)))</f>
        <v>0</v>
      </c>
      <c r="L111" s="72">
        <f t="shared" ref="L111" si="379">IF(AND(K111&gt;0,G111&gt;0),FLOOR(K111*G111,1),0)</f>
        <v>0</v>
      </c>
      <c r="M111" s="187">
        <f t="shared" ref="M111" si="380">IF(OR(AND(L111&gt;0,C110=4),AND(L111&gt;0,C110=2),AND(L111&gt;0,C110=5)),FLOOR(L111*0.34,1),(IF(C110=3,0,0)))</f>
        <v>0</v>
      </c>
      <c r="N111" s="238"/>
      <c r="O111" s="239"/>
      <c r="P111" s="220" t="str">
        <f t="shared" ref="P111" si="381">IF(AND(H110+K110+F111&lt;=D112),"OK","chyba vyplnění")</f>
        <v>OK</v>
      </c>
    </row>
    <row r="112" spans="1:18" ht="18" customHeight="1" thickBot="1" x14ac:dyDescent="0.25">
      <c r="A112" s="232"/>
      <c r="B112" s="235"/>
      <c r="C112" s="203"/>
      <c r="D112" s="213"/>
      <c r="E112" s="119">
        <f>SUM(E110:E111)</f>
        <v>0</v>
      </c>
      <c r="F112" s="120">
        <f>SUM(F110:F111)</f>
        <v>0</v>
      </c>
      <c r="G112" s="215">
        <f>FLOOR(IF(OR(AND(D111&gt;0,C112=2),AND(D111&gt;0,C112=4),AND(C112=3,F110=H110,D111&gt;0)),(F110+F111)/D111*D110,0),4)</f>
        <v>0</v>
      </c>
      <c r="H112" s="189"/>
      <c r="I112" s="128">
        <f>SUM(I110:I111)</f>
        <v>0</v>
      </c>
      <c r="J112" s="190">
        <f>SUM(J110:J111)</f>
        <v>0</v>
      </c>
      <c r="K112" s="189"/>
      <c r="L112" s="128">
        <f t="shared" ref="L112:M112" si="382">SUM(L110:L111)</f>
        <v>0</v>
      </c>
      <c r="M112" s="190">
        <f t="shared" si="382"/>
        <v>0</v>
      </c>
      <c r="N112" s="240"/>
      <c r="O112" s="241"/>
      <c r="P112" s="222" t="str">
        <f t="shared" ref="P112" si="383">IF(F112&gt;D112,"chyba vyplnění","OK")</f>
        <v>OK</v>
      </c>
    </row>
    <row r="113" spans="1:18" ht="18" customHeight="1" x14ac:dyDescent="0.2">
      <c r="A113" s="230">
        <v>34</v>
      </c>
      <c r="B113" s="233"/>
      <c r="C113" s="197">
        <v>1</v>
      </c>
      <c r="D113" s="209"/>
      <c r="E113" s="116"/>
      <c r="F113" s="116"/>
      <c r="G113" s="210" t="str">
        <f>IF(AND(E113&gt;0,F113&gt;0),E113/F113,"")</f>
        <v/>
      </c>
      <c r="H113" s="186"/>
      <c r="I113" s="117">
        <f>IF(AND(H113&gt;0,G113&gt;0,E113&gt;0),FLOOR(H113*G113+H115,1),0)</f>
        <v>0</v>
      </c>
      <c r="J113" s="192">
        <f>IF(OR(AND(I113&gt;0,C113=4),AND(I113&gt;0,C113=2),AND(I113&gt;0,C113=5)),FLOOR(I113*0.34,1),(IF(C113=3,0,0)))</f>
        <v>0</v>
      </c>
      <c r="K113" s="186"/>
      <c r="L113" s="72">
        <f t="shared" ref="L113" si="384">IF(AND(K113&gt;0,G113&gt;0,E113&gt;0),FLOOR(K113*G113+K115,1),0)</f>
        <v>0</v>
      </c>
      <c r="M113" s="187">
        <f t="shared" ref="M113" si="385">IF(OR(AND(L113&gt;0,C113=4),AND(L113&gt;0,C113=2),AND(L113&gt;0,C113=5)),FLOOR(L113*0.34,1),(IF(C113=3,0,0)))</f>
        <v>0</v>
      </c>
      <c r="N113" s="236"/>
      <c r="O113" s="237"/>
      <c r="P113" s="219" t="str">
        <f t="shared" ref="P113" si="386">IF(AND(D115&gt;=F113,F113&gt;=H113+K113),"OK","chyba vyplnění")</f>
        <v>OK</v>
      </c>
      <c r="Q113" s="7">
        <f t="shared" ref="Q113" si="387">IFERROR(H113/F113*G115,0)</f>
        <v>0</v>
      </c>
      <c r="R113" s="7">
        <f t="shared" ref="R113" si="388">IFERROR(K113/F113*G115,0)</f>
        <v>0</v>
      </c>
    </row>
    <row r="114" spans="1:18" ht="18" customHeight="1" x14ac:dyDescent="0.2">
      <c r="A114" s="231"/>
      <c r="B114" s="234"/>
      <c r="C114" s="198"/>
      <c r="D114" s="211"/>
      <c r="E114" s="74"/>
      <c r="F114" s="74"/>
      <c r="G114" s="212">
        <f>IF(OR(AND(E114&gt;0,F114&gt;0,C113=2),AND(E114&gt;0,F114&gt;0,C113=4)),E114/F114,0)</f>
        <v>0</v>
      </c>
      <c r="H114" s="188">
        <f t="shared" ref="H114" si="389">IF(OR(D113=0,D114=0,F114=0,G115=0,C115=3), 0,(MIN(F114,G115,H113/F113*F114,Q113)))</f>
        <v>0</v>
      </c>
      <c r="I114" s="72">
        <f>IF(AND(H114&gt;0,G114&gt;0),FLOOR(H114*G114,1),0)</f>
        <v>0</v>
      </c>
      <c r="J114" s="187">
        <f>IF(OR(AND(I114&gt;0,C113=4),AND(I114&gt;0,C113=2),AND(I114&gt;0,C113=5)),FLOOR(I114*0.34,1),(IF(C113=3,0,0)))</f>
        <v>0</v>
      </c>
      <c r="K114" s="188">
        <f t="shared" ref="K114" si="390">IF(OR(D113=0,D114=0,F114=0,G115=0,C115=3),0,(MIN(F114,G115,K113/F113*F114,R113)))</f>
        <v>0</v>
      </c>
      <c r="L114" s="72">
        <f t="shared" ref="L114" si="391">IF(AND(K114&gt;0,G114&gt;0),FLOOR(K114*G114,1),0)</f>
        <v>0</v>
      </c>
      <c r="M114" s="187">
        <f t="shared" ref="M114" si="392">IF(OR(AND(L114&gt;0,C113=4),AND(L114&gt;0,C113=2),AND(L114&gt;0,C113=5)),FLOOR(L114*0.34,1),(IF(C113=3,0,0)))</f>
        <v>0</v>
      </c>
      <c r="N114" s="238"/>
      <c r="O114" s="239"/>
      <c r="P114" s="220" t="str">
        <f t="shared" ref="P114" si="393">IF(AND(H113+K113+F114&lt;=D115),"OK","chyba vyplnění")</f>
        <v>OK</v>
      </c>
    </row>
    <row r="115" spans="1:18" ht="18" customHeight="1" thickBot="1" x14ac:dyDescent="0.25">
      <c r="A115" s="232"/>
      <c r="B115" s="235"/>
      <c r="C115" s="203"/>
      <c r="D115" s="213"/>
      <c r="E115" s="119">
        <f>SUM(E113:E114)</f>
        <v>0</v>
      </c>
      <c r="F115" s="120">
        <f>SUM(F113:F114)</f>
        <v>0</v>
      </c>
      <c r="G115" s="215">
        <f>FLOOR(IF(OR(AND(D114&gt;0,C115=2),AND(D114&gt;0,C115=4),AND(C115=3,F113=H113,D114&gt;0)),(F113+F114)/D114*D113,0),4)</f>
        <v>0</v>
      </c>
      <c r="H115" s="189"/>
      <c r="I115" s="128">
        <f>SUM(I113:I114)</f>
        <v>0</v>
      </c>
      <c r="J115" s="190">
        <f>SUM(J113:J114)</f>
        <v>0</v>
      </c>
      <c r="K115" s="189"/>
      <c r="L115" s="128">
        <f t="shared" ref="L115:M115" si="394">SUM(L113:L114)</f>
        <v>0</v>
      </c>
      <c r="M115" s="190">
        <f t="shared" si="394"/>
        <v>0</v>
      </c>
      <c r="N115" s="240"/>
      <c r="O115" s="241"/>
      <c r="P115" s="222" t="str">
        <f t="shared" ref="P115" si="395">IF(F115&gt;D115,"chyba vyplnění","OK")</f>
        <v>OK</v>
      </c>
    </row>
    <row r="116" spans="1:18" ht="18" customHeight="1" x14ac:dyDescent="0.2">
      <c r="A116" s="230">
        <v>35</v>
      </c>
      <c r="B116" s="233"/>
      <c r="C116" s="197">
        <v>1</v>
      </c>
      <c r="D116" s="209"/>
      <c r="E116" s="116"/>
      <c r="F116" s="116"/>
      <c r="G116" s="210" t="str">
        <f>IF(AND(E116&gt;0,F116&gt;0),E116/F116,"")</f>
        <v/>
      </c>
      <c r="H116" s="186"/>
      <c r="I116" s="117">
        <f>IF(AND(H116&gt;0,G116&gt;0,E116&gt;0),FLOOR(H116*G116+H118,1),0)</f>
        <v>0</v>
      </c>
      <c r="J116" s="192">
        <f>IF(OR(AND(I116&gt;0,C116=4),AND(I116&gt;0,C116=2),AND(I116&gt;0,C116=5)),FLOOR(I116*0.34,1),(IF(C116=3,0,0)))</f>
        <v>0</v>
      </c>
      <c r="K116" s="186"/>
      <c r="L116" s="72">
        <f t="shared" ref="L116" si="396">IF(AND(K116&gt;0,G116&gt;0,E116&gt;0),FLOOR(K116*G116+K118,1),0)</f>
        <v>0</v>
      </c>
      <c r="M116" s="187">
        <f t="shared" ref="M116" si="397">IF(OR(AND(L116&gt;0,C116=4),AND(L116&gt;0,C116=2),AND(L116&gt;0,C116=5)),FLOOR(L116*0.34,1),(IF(C116=3,0,0)))</f>
        <v>0</v>
      </c>
      <c r="N116" s="236"/>
      <c r="O116" s="237"/>
      <c r="P116" s="219" t="str">
        <f t="shared" ref="P116" si="398">IF(AND(D118&gt;=F116,F116&gt;=H116+K116),"OK","chyba vyplnění")</f>
        <v>OK</v>
      </c>
      <c r="Q116" s="7">
        <f t="shared" ref="Q116" si="399">IFERROR(H116/F116*G118,0)</f>
        <v>0</v>
      </c>
      <c r="R116" s="7">
        <f t="shared" ref="R116" si="400">IFERROR(K116/F116*G118,0)</f>
        <v>0</v>
      </c>
    </row>
    <row r="117" spans="1:18" ht="18" customHeight="1" x14ac:dyDescent="0.2">
      <c r="A117" s="231"/>
      <c r="B117" s="234"/>
      <c r="C117" s="198"/>
      <c r="D117" s="211"/>
      <c r="E117" s="74"/>
      <c r="F117" s="74"/>
      <c r="G117" s="212">
        <f>IF(OR(AND(E117&gt;0,F117&gt;0,C116=2),AND(E117&gt;0,F117&gt;0,C116=4)),E117/F117,0)</f>
        <v>0</v>
      </c>
      <c r="H117" s="188">
        <f t="shared" ref="H117" si="401">IF(OR(D116=0,D117=0,F117=0,G118=0,C118=3), 0,(MIN(F117,G118,H116/F116*F117,Q116)))</f>
        <v>0</v>
      </c>
      <c r="I117" s="72">
        <f>IF(AND(H117&gt;0,G117&gt;0),FLOOR(H117*G117,1),0)</f>
        <v>0</v>
      </c>
      <c r="J117" s="187">
        <f>IF(OR(AND(I117&gt;0,C116=4),AND(I117&gt;0,C116=2),AND(I117&gt;0,C116=5)),FLOOR(I117*0.34,1),(IF(C116=3,0,0)))</f>
        <v>0</v>
      </c>
      <c r="K117" s="188">
        <f t="shared" ref="K117" si="402">IF(OR(D116=0,D117=0,F117=0,G118=0,C118=3),0,(MIN(F117,G118,K116/F116*F117,R116)))</f>
        <v>0</v>
      </c>
      <c r="L117" s="72">
        <f t="shared" ref="L117" si="403">IF(AND(K117&gt;0,G117&gt;0),FLOOR(K117*G117,1),0)</f>
        <v>0</v>
      </c>
      <c r="M117" s="187">
        <f t="shared" ref="M117" si="404">IF(OR(AND(L117&gt;0,C116=4),AND(L117&gt;0,C116=2),AND(L117&gt;0,C116=5)),FLOOR(L117*0.34,1),(IF(C116=3,0,0)))</f>
        <v>0</v>
      </c>
      <c r="N117" s="238"/>
      <c r="O117" s="239"/>
      <c r="P117" s="220" t="str">
        <f t="shared" ref="P117" si="405">IF(AND(H116+K116+F117&lt;=D118),"OK","chyba vyplnění")</f>
        <v>OK</v>
      </c>
    </row>
    <row r="118" spans="1:18" ht="18" customHeight="1" thickBot="1" x14ac:dyDescent="0.25">
      <c r="A118" s="232"/>
      <c r="B118" s="235"/>
      <c r="C118" s="203"/>
      <c r="D118" s="213"/>
      <c r="E118" s="119">
        <f>SUM(E116:E117)</f>
        <v>0</v>
      </c>
      <c r="F118" s="120">
        <f>SUM(F116:F117)</f>
        <v>0</v>
      </c>
      <c r="G118" s="215">
        <f>FLOOR(IF(OR(AND(D117&gt;0,C118=2),AND(D117&gt;0,C118=4),AND(C118=3,F116=H116,D117&gt;0)),(F116+F117)/D117*D116,0),4)</f>
        <v>0</v>
      </c>
      <c r="H118" s="189"/>
      <c r="I118" s="128">
        <f>SUM(I116:I117)</f>
        <v>0</v>
      </c>
      <c r="J118" s="190">
        <f>SUM(J116:J117)</f>
        <v>0</v>
      </c>
      <c r="K118" s="189"/>
      <c r="L118" s="128">
        <f t="shared" ref="L118:M118" si="406">SUM(L116:L117)</f>
        <v>0</v>
      </c>
      <c r="M118" s="190">
        <f t="shared" si="406"/>
        <v>0</v>
      </c>
      <c r="N118" s="240"/>
      <c r="O118" s="241"/>
      <c r="P118" s="222" t="str">
        <f t="shared" ref="P118" si="407">IF(F118&gt;D118,"chyba vyplnění","OK")</f>
        <v>OK</v>
      </c>
    </row>
    <row r="119" spans="1:18" ht="18" customHeight="1" x14ac:dyDescent="0.2">
      <c r="A119" s="230">
        <v>36</v>
      </c>
      <c r="B119" s="233"/>
      <c r="C119" s="197">
        <v>1</v>
      </c>
      <c r="D119" s="209"/>
      <c r="E119" s="116"/>
      <c r="F119" s="116"/>
      <c r="G119" s="210" t="str">
        <f>IF(AND(E119&gt;0,F119&gt;0),E119/F119,"")</f>
        <v/>
      </c>
      <c r="H119" s="186"/>
      <c r="I119" s="117">
        <f>IF(AND(H119&gt;0,G119&gt;0,E119&gt;0),FLOOR(H119*G119+H121,1),0)</f>
        <v>0</v>
      </c>
      <c r="J119" s="192">
        <f>IF(OR(AND(I119&gt;0,C119=4),AND(I119&gt;0,C119=2),AND(I119&gt;0,C119=5)),FLOOR(I119*0.34,1),(IF(C119=3,0,0)))</f>
        <v>0</v>
      </c>
      <c r="K119" s="186"/>
      <c r="L119" s="72">
        <f t="shared" ref="L119" si="408">IF(AND(K119&gt;0,G119&gt;0,E119&gt;0),FLOOR(K119*G119+K121,1),0)</f>
        <v>0</v>
      </c>
      <c r="M119" s="187">
        <f t="shared" ref="M119" si="409">IF(OR(AND(L119&gt;0,C119=4),AND(L119&gt;0,C119=2),AND(L119&gt;0,C119=5)),FLOOR(L119*0.34,1),(IF(C119=3,0,0)))</f>
        <v>0</v>
      </c>
      <c r="N119" s="236"/>
      <c r="O119" s="237"/>
      <c r="P119" s="219" t="str">
        <f t="shared" ref="P119" si="410">IF(AND(D121&gt;=F119,F119&gt;=H119+K119),"OK","chyba vyplnění")</f>
        <v>OK</v>
      </c>
      <c r="Q119" s="7">
        <f t="shared" ref="Q119" si="411">IFERROR(H119/F119*G121,0)</f>
        <v>0</v>
      </c>
      <c r="R119" s="7">
        <f t="shared" ref="R119" si="412">IFERROR(K119/F119*G121,0)</f>
        <v>0</v>
      </c>
    </row>
    <row r="120" spans="1:18" ht="18" customHeight="1" x14ac:dyDescent="0.2">
      <c r="A120" s="231"/>
      <c r="B120" s="234"/>
      <c r="C120" s="198"/>
      <c r="D120" s="211"/>
      <c r="E120" s="74"/>
      <c r="F120" s="74"/>
      <c r="G120" s="212">
        <f>IF(OR(AND(E120&gt;0,F120&gt;0,C119=2),AND(E120&gt;0,F120&gt;0,C119=4)),E120/F120,0)</f>
        <v>0</v>
      </c>
      <c r="H120" s="188">
        <f t="shared" ref="H120" si="413">IF(OR(D119=0,D120=0,F120=0,G121=0,C121=3), 0,(MIN(F120,G121,H119/F119*F120,Q119)))</f>
        <v>0</v>
      </c>
      <c r="I120" s="72">
        <f>IF(AND(H120&gt;0,G120&gt;0),FLOOR(H120*G120,1),0)</f>
        <v>0</v>
      </c>
      <c r="J120" s="187">
        <f>IF(OR(AND(I120&gt;0,C119=4),AND(I120&gt;0,C119=2),AND(I120&gt;0,C119=5)),FLOOR(I120*0.34,1),(IF(C119=3,0,0)))</f>
        <v>0</v>
      </c>
      <c r="K120" s="188">
        <f t="shared" ref="K120" si="414">IF(OR(D119=0,D120=0,F120=0,G121=0,C121=3),0,(MIN(F120,G121,K119/F119*F120,R119)))</f>
        <v>0</v>
      </c>
      <c r="L120" s="72">
        <f t="shared" ref="L120" si="415">IF(AND(K120&gt;0,G120&gt;0),FLOOR(K120*G120,1),0)</f>
        <v>0</v>
      </c>
      <c r="M120" s="187">
        <f t="shared" ref="M120" si="416">IF(OR(AND(L120&gt;0,C119=4),AND(L120&gt;0,C119=2),AND(L120&gt;0,C119=5)),FLOOR(L120*0.34,1),(IF(C119=3,0,0)))</f>
        <v>0</v>
      </c>
      <c r="N120" s="238"/>
      <c r="O120" s="239"/>
      <c r="P120" s="220" t="str">
        <f t="shared" ref="P120" si="417">IF(AND(H119+K119+F120&lt;=D121),"OK","chyba vyplnění")</f>
        <v>OK</v>
      </c>
    </row>
    <row r="121" spans="1:18" ht="18" customHeight="1" thickBot="1" x14ac:dyDescent="0.25">
      <c r="A121" s="232"/>
      <c r="B121" s="235"/>
      <c r="C121" s="203"/>
      <c r="D121" s="213"/>
      <c r="E121" s="119">
        <f>SUM(E119:E120)</f>
        <v>0</v>
      </c>
      <c r="F121" s="120">
        <f>SUM(F119:F120)</f>
        <v>0</v>
      </c>
      <c r="G121" s="215">
        <f>FLOOR(IF(OR(AND(D120&gt;0,C121=2),AND(D120&gt;0,C121=4),AND(C121=3,F119=H119,D120&gt;0)),(F119+F120)/D120*D119,0),4)</f>
        <v>0</v>
      </c>
      <c r="H121" s="189"/>
      <c r="I121" s="128">
        <f>SUM(I119:I120)</f>
        <v>0</v>
      </c>
      <c r="J121" s="190">
        <f>SUM(J119:J120)</f>
        <v>0</v>
      </c>
      <c r="K121" s="189"/>
      <c r="L121" s="128">
        <f t="shared" ref="L121:M121" si="418">SUM(L119:L120)</f>
        <v>0</v>
      </c>
      <c r="M121" s="190">
        <f t="shared" si="418"/>
        <v>0</v>
      </c>
      <c r="N121" s="240"/>
      <c r="O121" s="241"/>
      <c r="P121" s="222" t="str">
        <f t="shared" ref="P121" si="419">IF(F121&gt;D121,"chyba vyplnění","OK")</f>
        <v>OK</v>
      </c>
    </row>
    <row r="122" spans="1:18" ht="18" customHeight="1" x14ac:dyDescent="0.2">
      <c r="A122" s="230">
        <v>37</v>
      </c>
      <c r="B122" s="233"/>
      <c r="C122" s="197">
        <v>1</v>
      </c>
      <c r="D122" s="209"/>
      <c r="E122" s="116"/>
      <c r="F122" s="116"/>
      <c r="G122" s="210" t="str">
        <f>IF(AND(E122&gt;0,F122&gt;0),E122/F122,"")</f>
        <v/>
      </c>
      <c r="H122" s="186"/>
      <c r="I122" s="117">
        <f>IF(AND(H122&gt;0,G122&gt;0,E122&gt;0),FLOOR(H122*G122+H124,1),0)</f>
        <v>0</v>
      </c>
      <c r="J122" s="192">
        <f>IF(OR(AND(I122&gt;0,C122=4),AND(I122&gt;0,C122=2),AND(I122&gt;0,C122=5)),FLOOR(I122*0.34,1),(IF(C122=3,0,0)))</f>
        <v>0</v>
      </c>
      <c r="K122" s="186"/>
      <c r="L122" s="72">
        <f t="shared" ref="L122" si="420">IF(AND(K122&gt;0,G122&gt;0,E122&gt;0),FLOOR(K122*G122+K124,1),0)</f>
        <v>0</v>
      </c>
      <c r="M122" s="187">
        <f t="shared" ref="M122" si="421">IF(OR(AND(L122&gt;0,C122=4),AND(L122&gt;0,C122=2),AND(L122&gt;0,C122=5)),FLOOR(L122*0.34,1),(IF(C122=3,0,0)))</f>
        <v>0</v>
      </c>
      <c r="N122" s="236"/>
      <c r="O122" s="237"/>
      <c r="P122" s="219" t="str">
        <f t="shared" ref="P122" si="422">IF(AND(D124&gt;=F122,F122&gt;=H122+K122),"OK","chyba vyplnění")</f>
        <v>OK</v>
      </c>
      <c r="Q122" s="7">
        <f t="shared" ref="Q122" si="423">IFERROR(H122/F122*G124,0)</f>
        <v>0</v>
      </c>
      <c r="R122" s="7">
        <f t="shared" ref="R122" si="424">IFERROR(K122/F122*G124,0)</f>
        <v>0</v>
      </c>
    </row>
    <row r="123" spans="1:18" ht="18" customHeight="1" x14ac:dyDescent="0.2">
      <c r="A123" s="231"/>
      <c r="B123" s="234"/>
      <c r="C123" s="198"/>
      <c r="D123" s="211"/>
      <c r="E123" s="74"/>
      <c r="F123" s="74"/>
      <c r="G123" s="212">
        <f>IF(OR(AND(E123&gt;0,F123&gt;0,C122=2),AND(E123&gt;0,F123&gt;0,C122=4)),E123/F123,0)</f>
        <v>0</v>
      </c>
      <c r="H123" s="188">
        <f t="shared" ref="H123" si="425">IF(OR(D122=0,D123=0,F123=0,G124=0,C124=3), 0,(MIN(F123,G124,H122/F122*F123,Q122)))</f>
        <v>0</v>
      </c>
      <c r="I123" s="72">
        <f>IF(AND(H123&gt;0,G123&gt;0),FLOOR(H123*G123,1),0)</f>
        <v>0</v>
      </c>
      <c r="J123" s="187">
        <f>IF(OR(AND(I123&gt;0,C122=4),AND(I123&gt;0,C122=2),AND(I123&gt;0,C122=5)),FLOOR(I123*0.34,1),(IF(C122=3,0,0)))</f>
        <v>0</v>
      </c>
      <c r="K123" s="188">
        <f t="shared" ref="K123" si="426">IF(OR(D122=0,D123=0,F123=0,G124=0,C124=3),0,(MIN(F123,G124,K122/F122*F123,R122)))</f>
        <v>0</v>
      </c>
      <c r="L123" s="72">
        <f t="shared" ref="L123" si="427">IF(AND(K123&gt;0,G123&gt;0),FLOOR(K123*G123,1),0)</f>
        <v>0</v>
      </c>
      <c r="M123" s="187">
        <f t="shared" ref="M123" si="428">IF(OR(AND(L123&gt;0,C122=4),AND(L123&gt;0,C122=2),AND(L123&gt;0,C122=5)),FLOOR(L123*0.34,1),(IF(C122=3,0,0)))</f>
        <v>0</v>
      </c>
      <c r="N123" s="238"/>
      <c r="O123" s="239"/>
      <c r="P123" s="220" t="str">
        <f t="shared" ref="P123" si="429">IF(AND(H122+K122+F123&lt;=D124),"OK","chyba vyplnění")</f>
        <v>OK</v>
      </c>
    </row>
    <row r="124" spans="1:18" ht="18" customHeight="1" thickBot="1" x14ac:dyDescent="0.25">
      <c r="A124" s="232"/>
      <c r="B124" s="235"/>
      <c r="C124" s="203"/>
      <c r="D124" s="213"/>
      <c r="E124" s="119">
        <f>SUM(E122:E123)</f>
        <v>0</v>
      </c>
      <c r="F124" s="120">
        <f>SUM(F122:F123)</f>
        <v>0</v>
      </c>
      <c r="G124" s="215">
        <f>FLOOR(IF(OR(AND(D123&gt;0,C124=2),AND(D123&gt;0,C124=4),AND(C124=3,F122=H122,D123&gt;0)),(F122+F123)/D123*D122,0),4)</f>
        <v>0</v>
      </c>
      <c r="H124" s="189"/>
      <c r="I124" s="128">
        <f>SUM(I122:I123)</f>
        <v>0</v>
      </c>
      <c r="J124" s="190">
        <f>SUM(J122:J123)</f>
        <v>0</v>
      </c>
      <c r="K124" s="189"/>
      <c r="L124" s="128">
        <f t="shared" ref="L124:M124" si="430">SUM(L122:L123)</f>
        <v>0</v>
      </c>
      <c r="M124" s="190">
        <f t="shared" si="430"/>
        <v>0</v>
      </c>
      <c r="N124" s="240"/>
      <c r="O124" s="241"/>
      <c r="P124" s="222" t="str">
        <f t="shared" ref="P124" si="431">IF(F124&gt;D124,"chyba vyplnění","OK")</f>
        <v>OK</v>
      </c>
    </row>
    <row r="125" spans="1:18" ht="18" customHeight="1" x14ac:dyDescent="0.2">
      <c r="A125" s="230">
        <v>38</v>
      </c>
      <c r="B125" s="233"/>
      <c r="C125" s="197">
        <v>1</v>
      </c>
      <c r="D125" s="209"/>
      <c r="E125" s="116"/>
      <c r="F125" s="116"/>
      <c r="G125" s="210" t="str">
        <f>IF(AND(E125&gt;0,F125&gt;0),E125/F125,"")</f>
        <v/>
      </c>
      <c r="H125" s="186"/>
      <c r="I125" s="117">
        <f>IF(AND(H125&gt;0,G125&gt;0,E125&gt;0),FLOOR(H125*G125+H127,1),0)</f>
        <v>0</v>
      </c>
      <c r="J125" s="192">
        <f>IF(OR(AND(I125&gt;0,C125=4),AND(I125&gt;0,C125=2),AND(I125&gt;0,C125=5)),FLOOR(I125*0.34,1),(IF(C125=3,0,0)))</f>
        <v>0</v>
      </c>
      <c r="K125" s="186"/>
      <c r="L125" s="72">
        <f t="shared" ref="L125" si="432">IF(AND(K125&gt;0,G125&gt;0,E125&gt;0),FLOOR(K125*G125+K127,1),0)</f>
        <v>0</v>
      </c>
      <c r="M125" s="187">
        <f t="shared" ref="M125" si="433">IF(OR(AND(L125&gt;0,C125=4),AND(L125&gt;0,C125=2),AND(L125&gt;0,C125=5)),FLOOR(L125*0.34,1),(IF(C125=3,0,0)))</f>
        <v>0</v>
      </c>
      <c r="N125" s="236"/>
      <c r="O125" s="237"/>
      <c r="P125" s="219" t="str">
        <f t="shared" ref="P125" si="434">IF(AND(D127&gt;=F125,F125&gt;=H125+K125),"OK","chyba vyplnění")</f>
        <v>OK</v>
      </c>
      <c r="Q125" s="7">
        <f t="shared" ref="Q125" si="435">IFERROR(H125/F125*G127,0)</f>
        <v>0</v>
      </c>
      <c r="R125" s="7">
        <f t="shared" ref="R125" si="436">IFERROR(K125/F125*G127,0)</f>
        <v>0</v>
      </c>
    </row>
    <row r="126" spans="1:18" ht="18" customHeight="1" x14ac:dyDescent="0.2">
      <c r="A126" s="231"/>
      <c r="B126" s="234"/>
      <c r="C126" s="198"/>
      <c r="D126" s="211"/>
      <c r="E126" s="74"/>
      <c r="F126" s="74"/>
      <c r="G126" s="212">
        <f>IF(OR(AND(E126&gt;0,F126&gt;0,C125=2),AND(E126&gt;0,F126&gt;0,C125=4)),E126/F126,0)</f>
        <v>0</v>
      </c>
      <c r="H126" s="188">
        <f t="shared" ref="H126" si="437">IF(OR(D125=0,D126=0,F126=0,G127=0,C127=3), 0,(MIN(F126,G127,H125/F125*F126,Q125)))</f>
        <v>0</v>
      </c>
      <c r="I126" s="72">
        <f>IF(AND(H126&gt;0,G126&gt;0),FLOOR(H126*G126,1),0)</f>
        <v>0</v>
      </c>
      <c r="J126" s="187">
        <f>IF(OR(AND(I126&gt;0,C125=4),AND(I126&gt;0,C125=2),AND(I126&gt;0,C125=5)),FLOOR(I126*0.34,1),(IF(C125=3,0,0)))</f>
        <v>0</v>
      </c>
      <c r="K126" s="188">
        <f t="shared" ref="K126" si="438">IF(OR(D125=0,D126=0,F126=0,G127=0,C127=3),0,(MIN(F126,G127,K125/F125*F126,R125)))</f>
        <v>0</v>
      </c>
      <c r="L126" s="72">
        <f t="shared" ref="L126" si="439">IF(AND(K126&gt;0,G126&gt;0),FLOOR(K126*G126,1),0)</f>
        <v>0</v>
      </c>
      <c r="M126" s="187">
        <f t="shared" ref="M126" si="440">IF(OR(AND(L126&gt;0,C125=4),AND(L126&gt;0,C125=2),AND(L126&gt;0,C125=5)),FLOOR(L126*0.34,1),(IF(C125=3,0,0)))</f>
        <v>0</v>
      </c>
      <c r="N126" s="238"/>
      <c r="O126" s="239"/>
      <c r="P126" s="220" t="str">
        <f t="shared" ref="P126" si="441">IF(AND(H125+K125+F126&lt;=D127),"OK","chyba vyplnění")</f>
        <v>OK</v>
      </c>
    </row>
    <row r="127" spans="1:18" ht="18" customHeight="1" thickBot="1" x14ac:dyDescent="0.25">
      <c r="A127" s="232"/>
      <c r="B127" s="235"/>
      <c r="C127" s="203"/>
      <c r="D127" s="213"/>
      <c r="E127" s="119">
        <f>SUM(E125:E126)</f>
        <v>0</v>
      </c>
      <c r="F127" s="120">
        <f>SUM(F125:F126)</f>
        <v>0</v>
      </c>
      <c r="G127" s="215">
        <f>FLOOR(IF(OR(AND(D126&gt;0,C127=2),AND(D126&gt;0,C127=4),AND(C127=3,F125=H125,D126&gt;0)),(F125+F126)/D126*D125,0),4)</f>
        <v>0</v>
      </c>
      <c r="H127" s="189"/>
      <c r="I127" s="128">
        <f>SUM(I125:I126)</f>
        <v>0</v>
      </c>
      <c r="J127" s="190">
        <f>SUM(J125:J126)</f>
        <v>0</v>
      </c>
      <c r="K127" s="189"/>
      <c r="L127" s="128">
        <f t="shared" ref="L127:M127" si="442">SUM(L125:L126)</f>
        <v>0</v>
      </c>
      <c r="M127" s="190">
        <f t="shared" si="442"/>
        <v>0</v>
      </c>
      <c r="N127" s="240"/>
      <c r="O127" s="241"/>
      <c r="P127" s="222" t="str">
        <f t="shared" ref="P127" si="443">IF(F127&gt;D127,"chyba vyplnění","OK")</f>
        <v>OK</v>
      </c>
    </row>
    <row r="128" spans="1:18" ht="18" customHeight="1" x14ac:dyDescent="0.2">
      <c r="A128" s="230">
        <v>39</v>
      </c>
      <c r="B128" s="233"/>
      <c r="C128" s="197">
        <v>1</v>
      </c>
      <c r="D128" s="209"/>
      <c r="E128" s="116"/>
      <c r="F128" s="116"/>
      <c r="G128" s="210" t="str">
        <f>IF(AND(E128&gt;0,F128&gt;0),E128/F128,"")</f>
        <v/>
      </c>
      <c r="H128" s="186"/>
      <c r="I128" s="117">
        <f>IF(AND(H128&gt;0,G128&gt;0,E128&gt;0),FLOOR(H128*G128+H130,1),0)</f>
        <v>0</v>
      </c>
      <c r="J128" s="192">
        <f>IF(OR(AND(I128&gt;0,C128=4),AND(I128&gt;0,C128=2),AND(I128&gt;0,C128=5)),FLOOR(I128*0.34,1),(IF(C128=3,0,0)))</f>
        <v>0</v>
      </c>
      <c r="K128" s="186"/>
      <c r="L128" s="72">
        <f t="shared" ref="L128" si="444">IF(AND(K128&gt;0,G128&gt;0,E128&gt;0),FLOOR(K128*G128+K130,1),0)</f>
        <v>0</v>
      </c>
      <c r="M128" s="187">
        <f t="shared" ref="M128" si="445">IF(OR(AND(L128&gt;0,C128=4),AND(L128&gt;0,C128=2),AND(L128&gt;0,C128=5)),FLOOR(L128*0.34,1),(IF(C128=3,0,0)))</f>
        <v>0</v>
      </c>
      <c r="N128" s="236"/>
      <c r="O128" s="237"/>
      <c r="P128" s="219" t="str">
        <f t="shared" ref="P128" si="446">IF(AND(D130&gt;=F128,F128&gt;=H128+K128),"OK","chyba vyplnění")</f>
        <v>OK</v>
      </c>
      <c r="Q128" s="7">
        <f t="shared" ref="Q128" si="447">IFERROR(H128/F128*G130,0)</f>
        <v>0</v>
      </c>
      <c r="R128" s="7">
        <f t="shared" ref="R128" si="448">IFERROR(K128/F128*G130,0)</f>
        <v>0</v>
      </c>
    </row>
    <row r="129" spans="1:18" ht="18" customHeight="1" x14ac:dyDescent="0.2">
      <c r="A129" s="231"/>
      <c r="B129" s="234"/>
      <c r="C129" s="198"/>
      <c r="D129" s="211"/>
      <c r="E129" s="74"/>
      <c r="F129" s="74"/>
      <c r="G129" s="212">
        <f>IF(OR(AND(E129&gt;0,F129&gt;0,C128=2),AND(E129&gt;0,F129&gt;0,C128=4)),E129/F129,0)</f>
        <v>0</v>
      </c>
      <c r="H129" s="188">
        <f t="shared" ref="H129" si="449">IF(OR(D128=0,D129=0,F129=0,G130=0,C130=3), 0,(MIN(F129,G130,H128/F128*F129,Q128)))</f>
        <v>0</v>
      </c>
      <c r="I129" s="72">
        <f>IF(AND(H129&gt;0,G129&gt;0),FLOOR(H129*G129,1),0)</f>
        <v>0</v>
      </c>
      <c r="J129" s="187">
        <f>IF(OR(AND(I129&gt;0,C128=4),AND(I129&gt;0,C128=2),AND(I129&gt;0,C128=5)),FLOOR(I129*0.34,1),(IF(C128=3,0,0)))</f>
        <v>0</v>
      </c>
      <c r="K129" s="188">
        <f t="shared" ref="K129" si="450">IF(OR(D128=0,D129=0,F129=0,G130=0,C130=3),0,(MIN(F129,G130,K128/F128*F129,R128)))</f>
        <v>0</v>
      </c>
      <c r="L129" s="72">
        <f t="shared" ref="L129" si="451">IF(AND(K129&gt;0,G129&gt;0),FLOOR(K129*G129,1),0)</f>
        <v>0</v>
      </c>
      <c r="M129" s="187">
        <f t="shared" ref="M129" si="452">IF(OR(AND(L129&gt;0,C128=4),AND(L129&gt;0,C128=2),AND(L129&gt;0,C128=5)),FLOOR(L129*0.34,1),(IF(C128=3,0,0)))</f>
        <v>0</v>
      </c>
      <c r="N129" s="238"/>
      <c r="O129" s="239"/>
      <c r="P129" s="220" t="str">
        <f t="shared" ref="P129" si="453">IF(AND(H128+K128+F129&lt;=D130),"OK","chyba vyplnění")</f>
        <v>OK</v>
      </c>
    </row>
    <row r="130" spans="1:18" ht="18" customHeight="1" thickBot="1" x14ac:dyDescent="0.25">
      <c r="A130" s="232"/>
      <c r="B130" s="235"/>
      <c r="C130" s="203"/>
      <c r="D130" s="213"/>
      <c r="E130" s="119">
        <f>SUM(E128:E129)</f>
        <v>0</v>
      </c>
      <c r="F130" s="120">
        <f>SUM(F128:F129)</f>
        <v>0</v>
      </c>
      <c r="G130" s="215">
        <f>FLOOR(IF(OR(AND(D129&gt;0,C130=2),AND(D129&gt;0,C130=4),AND(C130=3,F128=H128,D129&gt;0)),(F128+F129)/D129*D128,0),4)</f>
        <v>0</v>
      </c>
      <c r="H130" s="189"/>
      <c r="I130" s="128">
        <f>SUM(I128:I129)</f>
        <v>0</v>
      </c>
      <c r="J130" s="190">
        <f>SUM(J128:J129)</f>
        <v>0</v>
      </c>
      <c r="K130" s="189"/>
      <c r="L130" s="128">
        <f t="shared" ref="L130:M130" si="454">SUM(L128:L129)</f>
        <v>0</v>
      </c>
      <c r="M130" s="190">
        <f t="shared" si="454"/>
        <v>0</v>
      </c>
      <c r="N130" s="240"/>
      <c r="O130" s="241"/>
      <c r="P130" s="222" t="str">
        <f t="shared" ref="P130" si="455">IF(F130&gt;D130,"chyba vyplnění","OK")</f>
        <v>OK</v>
      </c>
    </row>
    <row r="131" spans="1:18" ht="18" customHeight="1" x14ac:dyDescent="0.2">
      <c r="A131" s="230">
        <v>40</v>
      </c>
      <c r="B131" s="233"/>
      <c r="C131" s="197">
        <v>1</v>
      </c>
      <c r="D131" s="209"/>
      <c r="E131" s="116"/>
      <c r="F131" s="116"/>
      <c r="G131" s="210" t="str">
        <f>IF(AND(E131&gt;0,F131&gt;0),E131/F131,"")</f>
        <v/>
      </c>
      <c r="H131" s="186"/>
      <c r="I131" s="117">
        <f>IF(AND(H131&gt;0,G131&gt;0,E131&gt;0),FLOOR(H131*G131+H133,1),0)</f>
        <v>0</v>
      </c>
      <c r="J131" s="192">
        <f>IF(OR(AND(I131&gt;0,C131=4),AND(I131&gt;0,C131=2),AND(I131&gt;0,C131=5)),FLOOR(I131*0.34,1),(IF(C131=3,0,0)))</f>
        <v>0</v>
      </c>
      <c r="K131" s="186"/>
      <c r="L131" s="72">
        <f t="shared" ref="L131" si="456">IF(AND(K131&gt;0,G131&gt;0,E131&gt;0),FLOOR(K131*G131+K133,1),0)</f>
        <v>0</v>
      </c>
      <c r="M131" s="187">
        <f t="shared" ref="M131" si="457">IF(OR(AND(L131&gt;0,C131=4),AND(L131&gt;0,C131=2),AND(L131&gt;0,C131=5)),FLOOR(L131*0.34,1),(IF(C131=3,0,0)))</f>
        <v>0</v>
      </c>
      <c r="N131" s="236"/>
      <c r="O131" s="237"/>
      <c r="P131" s="219" t="str">
        <f t="shared" ref="P131" si="458">IF(AND(D133&gt;=F131,F131&gt;=H131+K131),"OK","chyba vyplnění")</f>
        <v>OK</v>
      </c>
      <c r="Q131" s="7">
        <f t="shared" ref="Q131" si="459">IFERROR(H131/F131*G133,0)</f>
        <v>0</v>
      </c>
      <c r="R131" s="7">
        <f t="shared" ref="R131" si="460">IFERROR(K131/F131*G133,0)</f>
        <v>0</v>
      </c>
    </row>
    <row r="132" spans="1:18" ht="18" customHeight="1" x14ac:dyDescent="0.2">
      <c r="A132" s="231"/>
      <c r="B132" s="234"/>
      <c r="C132" s="198"/>
      <c r="D132" s="211"/>
      <c r="E132" s="74"/>
      <c r="F132" s="74"/>
      <c r="G132" s="212">
        <f>IF(OR(AND(E132&gt;0,F132&gt;0,C131=2),AND(E132&gt;0,F132&gt;0,C131=4)),E132/F132,0)</f>
        <v>0</v>
      </c>
      <c r="H132" s="188">
        <f t="shared" ref="H132" si="461">IF(OR(D131=0,D132=0,F132=0,G133=0,C133=3), 0,(MIN(F132,G133,H131/F131*F132,Q131)))</f>
        <v>0</v>
      </c>
      <c r="I132" s="72">
        <f>IF(AND(H132&gt;0,G132&gt;0),FLOOR(H132*G132,1),0)</f>
        <v>0</v>
      </c>
      <c r="J132" s="187">
        <f>IF(OR(AND(I132&gt;0,C131=4),AND(I132&gt;0,C131=2),AND(I132&gt;0,C131=5)),FLOOR(I132*0.34,1),(IF(C131=3,0,0)))</f>
        <v>0</v>
      </c>
      <c r="K132" s="188">
        <f t="shared" ref="K132" si="462">IF(OR(D131=0,D132=0,F132=0,G133=0,C133=3),0,(MIN(F132,G133,K131/F131*F132,R131)))</f>
        <v>0</v>
      </c>
      <c r="L132" s="72">
        <f t="shared" ref="L132" si="463">IF(AND(K132&gt;0,G132&gt;0),FLOOR(K132*G132,1),0)</f>
        <v>0</v>
      </c>
      <c r="M132" s="187">
        <f t="shared" ref="M132" si="464">IF(OR(AND(L132&gt;0,C131=4),AND(L132&gt;0,C131=2),AND(L132&gt;0,C131=5)),FLOOR(L132*0.34,1),(IF(C131=3,0,0)))</f>
        <v>0</v>
      </c>
      <c r="N132" s="238"/>
      <c r="O132" s="239"/>
      <c r="P132" s="220" t="str">
        <f t="shared" ref="P132" si="465">IF(AND(H131+K131+F132&lt;=D133),"OK","chyba vyplnění")</f>
        <v>OK</v>
      </c>
    </row>
    <row r="133" spans="1:18" ht="18" customHeight="1" thickBot="1" x14ac:dyDescent="0.25">
      <c r="A133" s="232"/>
      <c r="B133" s="235"/>
      <c r="C133" s="203"/>
      <c r="D133" s="213"/>
      <c r="E133" s="119">
        <f>SUM(E131:E132)</f>
        <v>0</v>
      </c>
      <c r="F133" s="120">
        <f>SUM(F131:F132)</f>
        <v>0</v>
      </c>
      <c r="G133" s="215">
        <f>FLOOR(IF(OR(AND(D132&gt;0,C133=2),AND(D132&gt;0,C133=4),AND(C133=3,F131=H131,D132&gt;0)),(F131+F132)/D132*D131,0),4)</f>
        <v>0</v>
      </c>
      <c r="H133" s="189"/>
      <c r="I133" s="128">
        <f>SUM(I131:I132)</f>
        <v>0</v>
      </c>
      <c r="J133" s="190">
        <f>SUM(J131:J132)</f>
        <v>0</v>
      </c>
      <c r="K133" s="189"/>
      <c r="L133" s="128">
        <f t="shared" ref="L133:M133" si="466">SUM(L131:L132)</f>
        <v>0</v>
      </c>
      <c r="M133" s="190">
        <f t="shared" si="466"/>
        <v>0</v>
      </c>
      <c r="N133" s="240"/>
      <c r="O133" s="241"/>
      <c r="P133" s="222" t="str">
        <f t="shared" ref="P133" si="467">IF(F133&gt;D133,"chyba vyplnění","OK")</f>
        <v>OK</v>
      </c>
    </row>
    <row r="134" spans="1:18" ht="18" customHeight="1" x14ac:dyDescent="0.2">
      <c r="A134" s="230">
        <v>41</v>
      </c>
      <c r="B134" s="233"/>
      <c r="C134" s="197">
        <v>1</v>
      </c>
      <c r="D134" s="209"/>
      <c r="E134" s="116"/>
      <c r="F134" s="116"/>
      <c r="G134" s="210" t="str">
        <f>IF(AND(E134&gt;0,F134&gt;0),E134/F134,"")</f>
        <v/>
      </c>
      <c r="H134" s="186"/>
      <c r="I134" s="117">
        <f>IF(AND(H134&gt;0,G134&gt;0,E134&gt;0),FLOOR(H134*G134+H136,1),0)</f>
        <v>0</v>
      </c>
      <c r="J134" s="192">
        <f>IF(OR(AND(I134&gt;0,C134=4),AND(I134&gt;0,C134=2),AND(I134&gt;0,C134=5)),FLOOR(I134*0.34,1),(IF(C134=3,0,0)))</f>
        <v>0</v>
      </c>
      <c r="K134" s="186"/>
      <c r="L134" s="72">
        <f t="shared" ref="L134" si="468">IF(AND(K134&gt;0,G134&gt;0,E134&gt;0),FLOOR(K134*G134+K136,1),0)</f>
        <v>0</v>
      </c>
      <c r="M134" s="187">
        <f t="shared" ref="M134" si="469">IF(OR(AND(L134&gt;0,C134=4),AND(L134&gt;0,C134=2),AND(L134&gt;0,C134=5)),FLOOR(L134*0.34,1),(IF(C134=3,0,0)))</f>
        <v>0</v>
      </c>
      <c r="N134" s="236"/>
      <c r="O134" s="237"/>
      <c r="P134" s="219" t="str">
        <f t="shared" ref="P134" si="470">IF(AND(D136&gt;=F134,F134&gt;=H134+K134),"OK","chyba vyplnění")</f>
        <v>OK</v>
      </c>
      <c r="Q134" s="7">
        <f t="shared" ref="Q134" si="471">IFERROR(H134/F134*G136,0)</f>
        <v>0</v>
      </c>
      <c r="R134" s="7">
        <f t="shared" ref="R134" si="472">IFERROR(K134/F134*G136,0)</f>
        <v>0</v>
      </c>
    </row>
    <row r="135" spans="1:18" ht="18" customHeight="1" x14ac:dyDescent="0.2">
      <c r="A135" s="231"/>
      <c r="B135" s="234"/>
      <c r="C135" s="198"/>
      <c r="D135" s="211"/>
      <c r="E135" s="74"/>
      <c r="F135" s="74"/>
      <c r="G135" s="212">
        <f>IF(OR(AND(E135&gt;0,F135&gt;0,C134=2),AND(E135&gt;0,F135&gt;0,C134=4)),E135/F135,0)</f>
        <v>0</v>
      </c>
      <c r="H135" s="188">
        <f t="shared" ref="H135" si="473">IF(OR(D134=0,D135=0,F135=0,G136=0,C136=3), 0,(MIN(F135,G136,H134/F134*F135,Q134)))</f>
        <v>0</v>
      </c>
      <c r="I135" s="72">
        <f>IF(AND(H135&gt;0,G135&gt;0),FLOOR(H135*G135,1),0)</f>
        <v>0</v>
      </c>
      <c r="J135" s="187">
        <f>IF(OR(AND(I135&gt;0,C134=4),AND(I135&gt;0,C134=2),AND(I135&gt;0,C134=5)),FLOOR(I135*0.34,1),(IF(C134=3,0,0)))</f>
        <v>0</v>
      </c>
      <c r="K135" s="188">
        <f t="shared" ref="K135" si="474">IF(OR(D134=0,D135=0,F135=0,G136=0,C136=3),0,(MIN(F135,G136,K134/F134*F135,R134)))</f>
        <v>0</v>
      </c>
      <c r="L135" s="72">
        <f t="shared" ref="L135" si="475">IF(AND(K135&gt;0,G135&gt;0),FLOOR(K135*G135,1),0)</f>
        <v>0</v>
      </c>
      <c r="M135" s="187">
        <f t="shared" ref="M135" si="476">IF(OR(AND(L135&gt;0,C134=4),AND(L135&gt;0,C134=2),AND(L135&gt;0,C134=5)),FLOOR(L135*0.34,1),(IF(C134=3,0,0)))</f>
        <v>0</v>
      </c>
      <c r="N135" s="238"/>
      <c r="O135" s="239"/>
      <c r="P135" s="220" t="str">
        <f t="shared" ref="P135" si="477">IF(AND(H134+K134+F135&lt;=D136),"OK","chyba vyplnění")</f>
        <v>OK</v>
      </c>
    </row>
    <row r="136" spans="1:18" ht="18" customHeight="1" thickBot="1" x14ac:dyDescent="0.25">
      <c r="A136" s="232"/>
      <c r="B136" s="235"/>
      <c r="C136" s="203"/>
      <c r="D136" s="213"/>
      <c r="E136" s="119">
        <f>SUM(E134:E135)</f>
        <v>0</v>
      </c>
      <c r="F136" s="120">
        <f>SUM(F134:F135)</f>
        <v>0</v>
      </c>
      <c r="G136" s="215">
        <f>FLOOR(IF(OR(AND(D135&gt;0,C136=2),AND(D135&gt;0,C136=4),AND(C136=3,F134=H134,D135&gt;0)),(F134+F135)/D135*D134,0),4)</f>
        <v>0</v>
      </c>
      <c r="H136" s="189"/>
      <c r="I136" s="128">
        <f>SUM(I134:I135)</f>
        <v>0</v>
      </c>
      <c r="J136" s="190">
        <f>SUM(J134:J135)</f>
        <v>0</v>
      </c>
      <c r="K136" s="189"/>
      <c r="L136" s="128">
        <f t="shared" ref="L136:M136" si="478">SUM(L134:L135)</f>
        <v>0</v>
      </c>
      <c r="M136" s="190">
        <f t="shared" si="478"/>
        <v>0</v>
      </c>
      <c r="N136" s="240"/>
      <c r="O136" s="241"/>
      <c r="P136" s="222" t="str">
        <f t="shared" ref="P136" si="479">IF(F136&gt;D136,"chyba vyplnění","OK")</f>
        <v>OK</v>
      </c>
    </row>
    <row r="137" spans="1:18" ht="18" customHeight="1" x14ac:dyDescent="0.2">
      <c r="A137" s="230">
        <v>42</v>
      </c>
      <c r="B137" s="233"/>
      <c r="C137" s="197">
        <v>1</v>
      </c>
      <c r="D137" s="209"/>
      <c r="E137" s="116"/>
      <c r="F137" s="116"/>
      <c r="G137" s="210" t="str">
        <f>IF(AND(E137&gt;0,F137&gt;0),E137/F137,"")</f>
        <v/>
      </c>
      <c r="H137" s="186"/>
      <c r="I137" s="117">
        <f>IF(AND(H137&gt;0,G137&gt;0,E137&gt;0),FLOOR(H137*G137+H139,1),0)</f>
        <v>0</v>
      </c>
      <c r="J137" s="192">
        <f>IF(OR(AND(I137&gt;0,C137=4),AND(I137&gt;0,C137=2),AND(I137&gt;0,C137=5)),FLOOR(I137*0.34,1),(IF(C137=3,0,0)))</f>
        <v>0</v>
      </c>
      <c r="K137" s="186"/>
      <c r="L137" s="72">
        <f t="shared" ref="L137" si="480">IF(AND(K137&gt;0,G137&gt;0,E137&gt;0),FLOOR(K137*G137+K139,1),0)</f>
        <v>0</v>
      </c>
      <c r="M137" s="187">
        <f t="shared" ref="M137" si="481">IF(OR(AND(L137&gt;0,C137=4),AND(L137&gt;0,C137=2),AND(L137&gt;0,C137=5)),FLOOR(L137*0.34,1),(IF(C137=3,0,0)))</f>
        <v>0</v>
      </c>
      <c r="N137" s="236"/>
      <c r="O137" s="237"/>
      <c r="P137" s="219" t="str">
        <f t="shared" ref="P137" si="482">IF(AND(D139&gt;=F137,F137&gt;=H137+K137),"OK","chyba vyplnění")</f>
        <v>OK</v>
      </c>
      <c r="Q137" s="7">
        <f t="shared" ref="Q137" si="483">IFERROR(H137/F137*G139,0)</f>
        <v>0</v>
      </c>
      <c r="R137" s="7">
        <f t="shared" ref="R137" si="484">IFERROR(K137/F137*G139,0)</f>
        <v>0</v>
      </c>
    </row>
    <row r="138" spans="1:18" ht="18" customHeight="1" x14ac:dyDescent="0.2">
      <c r="A138" s="231"/>
      <c r="B138" s="234"/>
      <c r="C138" s="198"/>
      <c r="D138" s="211"/>
      <c r="E138" s="74"/>
      <c r="F138" s="74"/>
      <c r="G138" s="212">
        <f>IF(OR(AND(E138&gt;0,F138&gt;0,C137=2),AND(E138&gt;0,F138&gt;0,C137=4)),E138/F138,0)</f>
        <v>0</v>
      </c>
      <c r="H138" s="188">
        <f t="shared" ref="H138" si="485">IF(OR(D137=0,D138=0,F138=0,G139=0,C139=3), 0,(MIN(F138,G139,H137/F137*F138,Q137)))</f>
        <v>0</v>
      </c>
      <c r="I138" s="72">
        <f>IF(AND(H138&gt;0,G138&gt;0),FLOOR(H138*G138,1),0)</f>
        <v>0</v>
      </c>
      <c r="J138" s="187">
        <f>IF(OR(AND(I138&gt;0,C137=4),AND(I138&gt;0,C137=2),AND(I138&gt;0,C137=5)),FLOOR(I138*0.34,1),(IF(C137=3,0,0)))</f>
        <v>0</v>
      </c>
      <c r="K138" s="188">
        <f t="shared" ref="K138" si="486">IF(OR(D137=0,D138=0,F138=0,G139=0,C139=3),0,(MIN(F138,G139,K137/F137*F138,R137)))</f>
        <v>0</v>
      </c>
      <c r="L138" s="72">
        <f t="shared" ref="L138" si="487">IF(AND(K138&gt;0,G138&gt;0),FLOOR(K138*G138,1),0)</f>
        <v>0</v>
      </c>
      <c r="M138" s="187">
        <f t="shared" ref="M138" si="488">IF(OR(AND(L138&gt;0,C137=4),AND(L138&gt;0,C137=2),AND(L138&gt;0,C137=5)),FLOOR(L138*0.34,1),(IF(C137=3,0,0)))</f>
        <v>0</v>
      </c>
      <c r="N138" s="238"/>
      <c r="O138" s="239"/>
      <c r="P138" s="220" t="str">
        <f t="shared" ref="P138" si="489">IF(AND(H137+K137+F138&lt;=D139),"OK","chyba vyplnění")</f>
        <v>OK</v>
      </c>
    </row>
    <row r="139" spans="1:18" ht="18" customHeight="1" thickBot="1" x14ac:dyDescent="0.25">
      <c r="A139" s="232"/>
      <c r="B139" s="235"/>
      <c r="C139" s="203"/>
      <c r="D139" s="213"/>
      <c r="E139" s="119">
        <f>SUM(E137:E138)</f>
        <v>0</v>
      </c>
      <c r="F139" s="120">
        <f>SUM(F137:F138)</f>
        <v>0</v>
      </c>
      <c r="G139" s="215">
        <f>FLOOR(IF(OR(AND(D138&gt;0,C139=2),AND(D138&gt;0,C139=4),AND(C139=3,F137=H137,D138&gt;0)),(F137+F138)/D138*D137,0),4)</f>
        <v>0</v>
      </c>
      <c r="H139" s="189"/>
      <c r="I139" s="128">
        <f>SUM(I137:I138)</f>
        <v>0</v>
      </c>
      <c r="J139" s="190">
        <f>SUM(J137:J138)</f>
        <v>0</v>
      </c>
      <c r="K139" s="189"/>
      <c r="L139" s="128">
        <f t="shared" ref="L139:M139" si="490">SUM(L137:L138)</f>
        <v>0</v>
      </c>
      <c r="M139" s="190">
        <f t="shared" si="490"/>
        <v>0</v>
      </c>
      <c r="N139" s="240"/>
      <c r="O139" s="241"/>
      <c r="P139" s="222" t="str">
        <f t="shared" ref="P139" si="491">IF(F139&gt;D139,"chyba vyplnění","OK")</f>
        <v>OK</v>
      </c>
    </row>
    <row r="140" spans="1:18" ht="18" customHeight="1" x14ac:dyDescent="0.2">
      <c r="A140" s="230">
        <v>43</v>
      </c>
      <c r="B140" s="233"/>
      <c r="C140" s="197">
        <v>1</v>
      </c>
      <c r="D140" s="209"/>
      <c r="E140" s="116"/>
      <c r="F140" s="116"/>
      <c r="G140" s="210" t="str">
        <f>IF(AND(E140&gt;0,F140&gt;0),E140/F140,"")</f>
        <v/>
      </c>
      <c r="H140" s="186"/>
      <c r="I140" s="117">
        <f>IF(AND(H140&gt;0,G140&gt;0,E140&gt;0),FLOOR(H140*G140+H142,1),0)</f>
        <v>0</v>
      </c>
      <c r="J140" s="192">
        <f>IF(OR(AND(I140&gt;0,C140=4),AND(I140&gt;0,C140=2),AND(I140&gt;0,C140=5)),FLOOR(I140*0.34,1),(IF(C140=3,0,0)))</f>
        <v>0</v>
      </c>
      <c r="K140" s="186"/>
      <c r="L140" s="72">
        <f t="shared" ref="L140" si="492">IF(AND(K140&gt;0,G140&gt;0,E140&gt;0),FLOOR(K140*G140+K142,1),0)</f>
        <v>0</v>
      </c>
      <c r="M140" s="187">
        <f t="shared" ref="M140" si="493">IF(OR(AND(L140&gt;0,C140=4),AND(L140&gt;0,C140=2),AND(L140&gt;0,C140=5)),FLOOR(L140*0.34,1),(IF(C140=3,0,0)))</f>
        <v>0</v>
      </c>
      <c r="N140" s="236"/>
      <c r="O140" s="237"/>
      <c r="P140" s="219" t="str">
        <f t="shared" ref="P140" si="494">IF(AND(D142&gt;=F140,F140&gt;=H140+K140),"OK","chyba vyplnění")</f>
        <v>OK</v>
      </c>
      <c r="Q140" s="7">
        <f t="shared" ref="Q140" si="495">IFERROR(H140/F140*G142,0)</f>
        <v>0</v>
      </c>
      <c r="R140" s="7">
        <f t="shared" ref="R140" si="496">IFERROR(K140/F140*G142,0)</f>
        <v>0</v>
      </c>
    </row>
    <row r="141" spans="1:18" ht="18" customHeight="1" x14ac:dyDescent="0.2">
      <c r="A141" s="231"/>
      <c r="B141" s="234"/>
      <c r="C141" s="198"/>
      <c r="D141" s="211"/>
      <c r="E141" s="74"/>
      <c r="F141" s="74"/>
      <c r="G141" s="212">
        <f>IF(OR(AND(E141&gt;0,F141&gt;0,C140=2),AND(E141&gt;0,F141&gt;0,C140=4)),E141/F141,0)</f>
        <v>0</v>
      </c>
      <c r="H141" s="188">
        <f t="shared" ref="H141" si="497">IF(OR(D140=0,D141=0,F141=0,G142=0,C142=3), 0,(MIN(F141,G142,H140/F140*F141,Q140)))</f>
        <v>0</v>
      </c>
      <c r="I141" s="72">
        <f>IF(AND(H141&gt;0,G141&gt;0),FLOOR(H141*G141,1),0)</f>
        <v>0</v>
      </c>
      <c r="J141" s="187">
        <f>IF(OR(AND(I141&gt;0,C140=4),AND(I141&gt;0,C140=2),AND(I141&gt;0,C140=5)),FLOOR(I141*0.34,1),(IF(C140=3,0,0)))</f>
        <v>0</v>
      </c>
      <c r="K141" s="188">
        <f t="shared" ref="K141" si="498">IF(OR(D140=0,D141=0,F141=0,G142=0,C142=3),0,(MIN(F141,G142,K140/F140*F141,R140)))</f>
        <v>0</v>
      </c>
      <c r="L141" s="72">
        <f t="shared" ref="L141" si="499">IF(AND(K141&gt;0,G141&gt;0),FLOOR(K141*G141,1),0)</f>
        <v>0</v>
      </c>
      <c r="M141" s="187">
        <f t="shared" ref="M141" si="500">IF(OR(AND(L141&gt;0,C140=4),AND(L141&gt;0,C140=2),AND(L141&gt;0,C140=5)),FLOOR(L141*0.34,1),(IF(C140=3,0,0)))</f>
        <v>0</v>
      </c>
      <c r="N141" s="238"/>
      <c r="O141" s="239"/>
      <c r="P141" s="220" t="str">
        <f t="shared" ref="P141" si="501">IF(AND(H140+K140+F141&lt;=D142),"OK","chyba vyplnění")</f>
        <v>OK</v>
      </c>
    </row>
    <row r="142" spans="1:18" ht="18" customHeight="1" thickBot="1" x14ac:dyDescent="0.25">
      <c r="A142" s="232"/>
      <c r="B142" s="235"/>
      <c r="C142" s="203"/>
      <c r="D142" s="213"/>
      <c r="E142" s="119">
        <f>SUM(E140:E141)</f>
        <v>0</v>
      </c>
      <c r="F142" s="120">
        <f>SUM(F140:F141)</f>
        <v>0</v>
      </c>
      <c r="G142" s="215">
        <f>FLOOR(IF(OR(AND(D141&gt;0,C142=2),AND(D141&gt;0,C142=4),AND(C142=3,F140=H140,D141&gt;0)),(F140+F141)/D141*D140,0),4)</f>
        <v>0</v>
      </c>
      <c r="H142" s="189"/>
      <c r="I142" s="128">
        <f>SUM(I140:I141)</f>
        <v>0</v>
      </c>
      <c r="J142" s="190">
        <f>SUM(J140:J141)</f>
        <v>0</v>
      </c>
      <c r="K142" s="189"/>
      <c r="L142" s="128">
        <f t="shared" ref="L142:M142" si="502">SUM(L140:L141)</f>
        <v>0</v>
      </c>
      <c r="M142" s="190">
        <f t="shared" si="502"/>
        <v>0</v>
      </c>
      <c r="N142" s="240"/>
      <c r="O142" s="241"/>
      <c r="P142" s="222" t="str">
        <f t="shared" ref="P142" si="503">IF(F142&gt;D142,"chyba vyplnění","OK")</f>
        <v>OK</v>
      </c>
    </row>
    <row r="143" spans="1:18" ht="18" customHeight="1" x14ac:dyDescent="0.2">
      <c r="A143" s="230">
        <v>44</v>
      </c>
      <c r="B143" s="233"/>
      <c r="C143" s="197">
        <v>1</v>
      </c>
      <c r="D143" s="209"/>
      <c r="E143" s="116"/>
      <c r="F143" s="116"/>
      <c r="G143" s="210" t="str">
        <f>IF(AND(E143&gt;0,F143&gt;0),E143/F143,"")</f>
        <v/>
      </c>
      <c r="H143" s="186"/>
      <c r="I143" s="117">
        <f>IF(AND(H143&gt;0,G143&gt;0,E143&gt;0),FLOOR(H143*G143+H145,1),0)</f>
        <v>0</v>
      </c>
      <c r="J143" s="192">
        <f>IF(OR(AND(I143&gt;0,C143=4),AND(I143&gt;0,C143=2),AND(I143&gt;0,C143=5)),FLOOR(I143*0.34,1),(IF(C143=3,0,0)))</f>
        <v>0</v>
      </c>
      <c r="K143" s="186"/>
      <c r="L143" s="72">
        <f t="shared" ref="L143" si="504">IF(AND(K143&gt;0,G143&gt;0,E143&gt;0),FLOOR(K143*G143+K145,1),0)</f>
        <v>0</v>
      </c>
      <c r="M143" s="187">
        <f t="shared" ref="M143" si="505">IF(OR(AND(L143&gt;0,C143=4),AND(L143&gt;0,C143=2),AND(L143&gt;0,C143=5)),FLOOR(L143*0.34,1),(IF(C143=3,0,0)))</f>
        <v>0</v>
      </c>
      <c r="N143" s="236"/>
      <c r="O143" s="237"/>
      <c r="P143" s="219" t="str">
        <f t="shared" ref="P143" si="506">IF(AND(D145&gt;=F143,F143&gt;=H143+K143),"OK","chyba vyplnění")</f>
        <v>OK</v>
      </c>
      <c r="Q143" s="7">
        <f t="shared" ref="Q143" si="507">IFERROR(H143/F143*G145,0)</f>
        <v>0</v>
      </c>
      <c r="R143" s="7">
        <f t="shared" ref="R143" si="508">IFERROR(K143/F143*G145,0)</f>
        <v>0</v>
      </c>
    </row>
    <row r="144" spans="1:18" ht="18" customHeight="1" x14ac:dyDescent="0.2">
      <c r="A144" s="231"/>
      <c r="B144" s="234"/>
      <c r="C144" s="198"/>
      <c r="D144" s="211"/>
      <c r="E144" s="74"/>
      <c r="F144" s="74"/>
      <c r="G144" s="212">
        <f>IF(OR(AND(E144&gt;0,F144&gt;0,C143=2),AND(E144&gt;0,F144&gt;0,C143=4)),E144/F144,0)</f>
        <v>0</v>
      </c>
      <c r="H144" s="188">
        <f t="shared" ref="H144" si="509">IF(OR(D143=0,D144=0,F144=0,G145=0,C145=3), 0,(MIN(F144,G145,H143/F143*F144,Q143)))</f>
        <v>0</v>
      </c>
      <c r="I144" s="72">
        <f>IF(AND(H144&gt;0,G144&gt;0),FLOOR(H144*G144,1),0)</f>
        <v>0</v>
      </c>
      <c r="J144" s="187">
        <f>IF(OR(AND(I144&gt;0,C143=4),AND(I144&gt;0,C143=2),AND(I144&gt;0,C143=5)),FLOOR(I144*0.34,1),(IF(C143=3,0,0)))</f>
        <v>0</v>
      </c>
      <c r="K144" s="188">
        <f t="shared" ref="K144" si="510">IF(OR(D143=0,D144=0,F144=0,G145=0,C145=3),0,(MIN(F144,G145,K143/F143*F144,R143)))</f>
        <v>0</v>
      </c>
      <c r="L144" s="72">
        <f t="shared" ref="L144" si="511">IF(AND(K144&gt;0,G144&gt;0),FLOOR(K144*G144,1),0)</f>
        <v>0</v>
      </c>
      <c r="M144" s="187">
        <f t="shared" ref="M144" si="512">IF(OR(AND(L144&gt;0,C143=4),AND(L144&gt;0,C143=2),AND(L144&gt;0,C143=5)),FLOOR(L144*0.34,1),(IF(C143=3,0,0)))</f>
        <v>0</v>
      </c>
      <c r="N144" s="238"/>
      <c r="O144" s="239"/>
      <c r="P144" s="220" t="str">
        <f t="shared" ref="P144" si="513">IF(AND(H143+K143+F144&lt;=D145),"OK","chyba vyplnění")</f>
        <v>OK</v>
      </c>
    </row>
    <row r="145" spans="1:18" ht="18" customHeight="1" thickBot="1" x14ac:dyDescent="0.25">
      <c r="A145" s="232"/>
      <c r="B145" s="235"/>
      <c r="C145" s="203"/>
      <c r="D145" s="213"/>
      <c r="E145" s="119">
        <f>SUM(E143:E144)</f>
        <v>0</v>
      </c>
      <c r="F145" s="120">
        <f>SUM(F143:F144)</f>
        <v>0</v>
      </c>
      <c r="G145" s="215">
        <f>FLOOR(IF(OR(AND(D144&gt;0,C145=2),AND(D144&gt;0,C145=4),AND(C145=3,F143=H143,D144&gt;0)),(F143+F144)/D144*D143,0),4)</f>
        <v>0</v>
      </c>
      <c r="H145" s="189"/>
      <c r="I145" s="128">
        <f>SUM(I143:I144)</f>
        <v>0</v>
      </c>
      <c r="J145" s="190">
        <f>SUM(J143:J144)</f>
        <v>0</v>
      </c>
      <c r="K145" s="189"/>
      <c r="L145" s="128">
        <f t="shared" ref="L145:M145" si="514">SUM(L143:L144)</f>
        <v>0</v>
      </c>
      <c r="M145" s="190">
        <f t="shared" si="514"/>
        <v>0</v>
      </c>
      <c r="N145" s="240"/>
      <c r="O145" s="241"/>
      <c r="P145" s="222" t="str">
        <f t="shared" ref="P145" si="515">IF(F145&gt;D145,"chyba vyplnění","OK")</f>
        <v>OK</v>
      </c>
    </row>
    <row r="146" spans="1:18" ht="18" customHeight="1" x14ac:dyDescent="0.2">
      <c r="A146" s="230">
        <v>45</v>
      </c>
      <c r="B146" s="233"/>
      <c r="C146" s="197">
        <v>1</v>
      </c>
      <c r="D146" s="209"/>
      <c r="E146" s="116"/>
      <c r="F146" s="116"/>
      <c r="G146" s="210" t="str">
        <f>IF(AND(E146&gt;0,F146&gt;0),E146/F146,"")</f>
        <v/>
      </c>
      <c r="H146" s="186"/>
      <c r="I146" s="117">
        <f>IF(AND(H146&gt;0,G146&gt;0,E146&gt;0),FLOOR(H146*G146+H148,1),0)</f>
        <v>0</v>
      </c>
      <c r="J146" s="192">
        <f>IF(OR(AND(I146&gt;0,C146=4),AND(I146&gt;0,C146=2),AND(I146&gt;0,C146=5)),FLOOR(I146*0.34,1),(IF(C146=3,0,0)))</f>
        <v>0</v>
      </c>
      <c r="K146" s="186"/>
      <c r="L146" s="72">
        <f t="shared" ref="L146" si="516">IF(AND(K146&gt;0,G146&gt;0,E146&gt;0),FLOOR(K146*G146+K148,1),0)</f>
        <v>0</v>
      </c>
      <c r="M146" s="187">
        <f t="shared" ref="M146" si="517">IF(OR(AND(L146&gt;0,C146=4),AND(L146&gt;0,C146=2),AND(L146&gt;0,C146=5)),FLOOR(L146*0.34,1),(IF(C146=3,0,0)))</f>
        <v>0</v>
      </c>
      <c r="N146" s="236"/>
      <c r="O146" s="237"/>
      <c r="P146" s="219" t="str">
        <f t="shared" ref="P146" si="518">IF(AND(D148&gt;=F146,F146&gt;=H146+K146),"OK","chyba vyplnění")</f>
        <v>OK</v>
      </c>
      <c r="Q146" s="7">
        <f t="shared" ref="Q146" si="519">IFERROR(H146/F146*G148,0)</f>
        <v>0</v>
      </c>
      <c r="R146" s="7">
        <f t="shared" ref="R146" si="520">IFERROR(K146/F146*G148,0)</f>
        <v>0</v>
      </c>
    </row>
    <row r="147" spans="1:18" ht="18" customHeight="1" x14ac:dyDescent="0.2">
      <c r="A147" s="231"/>
      <c r="B147" s="234"/>
      <c r="C147" s="198"/>
      <c r="D147" s="211"/>
      <c r="E147" s="74"/>
      <c r="F147" s="74"/>
      <c r="G147" s="212">
        <f>IF(OR(AND(E147&gt;0,F147&gt;0,C146=2),AND(E147&gt;0,F147&gt;0,C146=4)),E147/F147,0)</f>
        <v>0</v>
      </c>
      <c r="H147" s="188">
        <f t="shared" ref="H147" si="521">IF(OR(D146=0,D147=0,F147=0,G148=0,C148=3), 0,(MIN(F147,G148,H146/F146*F147,Q146)))</f>
        <v>0</v>
      </c>
      <c r="I147" s="72">
        <f>IF(AND(H147&gt;0,G147&gt;0),FLOOR(H147*G147,1),0)</f>
        <v>0</v>
      </c>
      <c r="J147" s="187">
        <f>IF(OR(AND(I147&gt;0,C146=4),AND(I147&gt;0,C146=2),AND(I147&gt;0,C146=5)),FLOOR(I147*0.34,1),(IF(C146=3,0,0)))</f>
        <v>0</v>
      </c>
      <c r="K147" s="188">
        <f t="shared" ref="K147" si="522">IF(OR(D146=0,D147=0,F147=0,G148=0,C148=3),0,(MIN(F147,G148,K146/F146*F147,R146)))</f>
        <v>0</v>
      </c>
      <c r="L147" s="72">
        <f t="shared" ref="L147" si="523">IF(AND(K147&gt;0,G147&gt;0),FLOOR(K147*G147,1),0)</f>
        <v>0</v>
      </c>
      <c r="M147" s="187">
        <f t="shared" ref="M147" si="524">IF(OR(AND(L147&gt;0,C146=4),AND(L147&gt;0,C146=2),AND(L147&gt;0,C146=5)),FLOOR(L147*0.34,1),(IF(C146=3,0,0)))</f>
        <v>0</v>
      </c>
      <c r="N147" s="238"/>
      <c r="O147" s="239"/>
      <c r="P147" s="220" t="str">
        <f t="shared" ref="P147" si="525">IF(AND(H146+K146+F147&lt;=D148),"OK","chyba vyplnění")</f>
        <v>OK</v>
      </c>
    </row>
    <row r="148" spans="1:18" ht="18" customHeight="1" thickBot="1" x14ac:dyDescent="0.25">
      <c r="A148" s="232"/>
      <c r="B148" s="235"/>
      <c r="C148" s="203"/>
      <c r="D148" s="213"/>
      <c r="E148" s="119">
        <f>SUM(E146:E147)</f>
        <v>0</v>
      </c>
      <c r="F148" s="120">
        <f>SUM(F146:F147)</f>
        <v>0</v>
      </c>
      <c r="G148" s="215">
        <f>FLOOR(IF(OR(AND(D147&gt;0,C148=2),AND(D147&gt;0,C148=4),AND(C148=3,F146=H146,D147&gt;0)),(F146+F147)/D147*D146,0),4)</f>
        <v>0</v>
      </c>
      <c r="H148" s="189"/>
      <c r="I148" s="128">
        <f>SUM(I146:I147)</f>
        <v>0</v>
      </c>
      <c r="J148" s="190">
        <f>SUM(J146:J147)</f>
        <v>0</v>
      </c>
      <c r="K148" s="189"/>
      <c r="L148" s="128">
        <f t="shared" ref="L148:M148" si="526">SUM(L146:L147)</f>
        <v>0</v>
      </c>
      <c r="M148" s="190">
        <f t="shared" si="526"/>
        <v>0</v>
      </c>
      <c r="N148" s="240"/>
      <c r="O148" s="241"/>
      <c r="P148" s="222" t="str">
        <f t="shared" ref="P148" si="527">IF(F148&gt;D148,"chyba vyplnění","OK")</f>
        <v>OK</v>
      </c>
    </row>
    <row r="149" spans="1:18" ht="18" customHeight="1" x14ac:dyDescent="0.2">
      <c r="A149" s="230">
        <v>46</v>
      </c>
      <c r="B149" s="233"/>
      <c r="C149" s="197">
        <v>1</v>
      </c>
      <c r="D149" s="209"/>
      <c r="E149" s="116"/>
      <c r="F149" s="116"/>
      <c r="G149" s="210" t="str">
        <f>IF(AND(E149&gt;0,F149&gt;0),E149/F149,"")</f>
        <v/>
      </c>
      <c r="H149" s="186"/>
      <c r="I149" s="117">
        <f>IF(AND(H149&gt;0,G149&gt;0,E149&gt;0),FLOOR(H149*G149+H151,1),0)</f>
        <v>0</v>
      </c>
      <c r="J149" s="192">
        <f>IF(OR(AND(I149&gt;0,C149=4),AND(I149&gt;0,C149=2),AND(I149&gt;0,C149=5)),FLOOR(I149*0.34,1),(IF(C149=3,0,0)))</f>
        <v>0</v>
      </c>
      <c r="K149" s="186"/>
      <c r="L149" s="72">
        <f t="shared" ref="L149" si="528">IF(AND(K149&gt;0,G149&gt;0,E149&gt;0),FLOOR(K149*G149+K151,1),0)</f>
        <v>0</v>
      </c>
      <c r="M149" s="187">
        <f t="shared" ref="M149" si="529">IF(OR(AND(L149&gt;0,C149=4),AND(L149&gt;0,C149=2),AND(L149&gt;0,C149=5)),FLOOR(L149*0.34,1),(IF(C149=3,0,0)))</f>
        <v>0</v>
      </c>
      <c r="N149" s="236"/>
      <c r="O149" s="237"/>
      <c r="P149" s="219" t="str">
        <f t="shared" ref="P149" si="530">IF(AND(D151&gt;=F149,F149&gt;=H149+K149),"OK","chyba vyplnění")</f>
        <v>OK</v>
      </c>
      <c r="Q149" s="7">
        <f t="shared" ref="Q149" si="531">IFERROR(H149/F149*G151,0)</f>
        <v>0</v>
      </c>
      <c r="R149" s="7">
        <f t="shared" ref="R149" si="532">IFERROR(K149/F149*G151,0)</f>
        <v>0</v>
      </c>
    </row>
    <row r="150" spans="1:18" ht="18" customHeight="1" x14ac:dyDescent="0.2">
      <c r="A150" s="231"/>
      <c r="B150" s="234"/>
      <c r="C150" s="198"/>
      <c r="D150" s="211"/>
      <c r="E150" s="74"/>
      <c r="F150" s="74"/>
      <c r="G150" s="212">
        <f>IF(OR(AND(E150&gt;0,F150&gt;0,C149=2),AND(E150&gt;0,F150&gt;0,C149=4)),E150/F150,0)</f>
        <v>0</v>
      </c>
      <c r="H150" s="188">
        <f t="shared" ref="H150" si="533">IF(OR(D149=0,D150=0,F150=0,G151=0,C151=3), 0,(MIN(F150,G151,H149/F149*F150,Q149)))</f>
        <v>0</v>
      </c>
      <c r="I150" s="72">
        <f>IF(AND(H150&gt;0,G150&gt;0),FLOOR(H150*G150,1),0)</f>
        <v>0</v>
      </c>
      <c r="J150" s="187">
        <f>IF(OR(AND(I150&gt;0,C149=4),AND(I150&gt;0,C149=2),AND(I150&gt;0,C149=5)),FLOOR(I150*0.34,1),(IF(C149=3,0,0)))</f>
        <v>0</v>
      </c>
      <c r="K150" s="188">
        <f t="shared" ref="K150" si="534">IF(OR(D149=0,D150=0,F150=0,G151=0,C151=3),0,(MIN(F150,G151,K149/F149*F150,R149)))</f>
        <v>0</v>
      </c>
      <c r="L150" s="72">
        <f t="shared" ref="L150" si="535">IF(AND(K150&gt;0,G150&gt;0),FLOOR(K150*G150,1),0)</f>
        <v>0</v>
      </c>
      <c r="M150" s="187">
        <f t="shared" ref="M150" si="536">IF(OR(AND(L150&gt;0,C149=4),AND(L150&gt;0,C149=2),AND(L150&gt;0,C149=5)),FLOOR(L150*0.34,1),(IF(C149=3,0,0)))</f>
        <v>0</v>
      </c>
      <c r="N150" s="238"/>
      <c r="O150" s="239"/>
      <c r="P150" s="220" t="str">
        <f t="shared" ref="P150" si="537">IF(AND(H149+K149+F150&lt;=D151),"OK","chyba vyplnění")</f>
        <v>OK</v>
      </c>
    </row>
    <row r="151" spans="1:18" ht="18" customHeight="1" thickBot="1" x14ac:dyDescent="0.25">
      <c r="A151" s="232"/>
      <c r="B151" s="235"/>
      <c r="C151" s="203"/>
      <c r="D151" s="213"/>
      <c r="E151" s="119">
        <f>SUM(E149:E150)</f>
        <v>0</v>
      </c>
      <c r="F151" s="120">
        <f>SUM(F149:F150)</f>
        <v>0</v>
      </c>
      <c r="G151" s="215">
        <f>FLOOR(IF(OR(AND(D150&gt;0,C151=2),AND(D150&gt;0,C151=4),AND(C151=3,F149=H149,D150&gt;0)),(F149+F150)/D150*D149,0),4)</f>
        <v>0</v>
      </c>
      <c r="H151" s="189"/>
      <c r="I151" s="128">
        <f>SUM(I149:I150)</f>
        <v>0</v>
      </c>
      <c r="J151" s="190">
        <f>SUM(J149:J150)</f>
        <v>0</v>
      </c>
      <c r="K151" s="189"/>
      <c r="L151" s="128">
        <f t="shared" ref="L151:M151" si="538">SUM(L149:L150)</f>
        <v>0</v>
      </c>
      <c r="M151" s="190">
        <f t="shared" si="538"/>
        <v>0</v>
      </c>
      <c r="N151" s="240"/>
      <c r="O151" s="241"/>
      <c r="P151" s="222" t="str">
        <f t="shared" ref="P151" si="539">IF(F151&gt;D151,"chyba vyplnění","OK")</f>
        <v>OK</v>
      </c>
    </row>
    <row r="152" spans="1:18" ht="18" customHeight="1" x14ac:dyDescent="0.2">
      <c r="A152" s="230">
        <v>47</v>
      </c>
      <c r="B152" s="233"/>
      <c r="C152" s="197">
        <v>1</v>
      </c>
      <c r="D152" s="209"/>
      <c r="E152" s="116"/>
      <c r="F152" s="116"/>
      <c r="G152" s="210" t="str">
        <f>IF(AND(E152&gt;0,F152&gt;0),E152/F152,"")</f>
        <v/>
      </c>
      <c r="H152" s="186"/>
      <c r="I152" s="117">
        <f>IF(AND(H152&gt;0,G152&gt;0,E152&gt;0),FLOOR(H152*G152+H154,1),0)</f>
        <v>0</v>
      </c>
      <c r="J152" s="192">
        <f>IF(OR(AND(I152&gt;0,C152=4),AND(I152&gt;0,C152=2),AND(I152&gt;0,C152=5)),FLOOR(I152*0.34,1),(IF(C152=3,0,0)))</f>
        <v>0</v>
      </c>
      <c r="K152" s="186"/>
      <c r="L152" s="72">
        <f t="shared" ref="L152" si="540">IF(AND(K152&gt;0,G152&gt;0,E152&gt;0),FLOOR(K152*G152+K154,1),0)</f>
        <v>0</v>
      </c>
      <c r="M152" s="187">
        <f t="shared" ref="M152" si="541">IF(OR(AND(L152&gt;0,C152=4),AND(L152&gt;0,C152=2),AND(L152&gt;0,C152=5)),FLOOR(L152*0.34,1),(IF(C152=3,0,0)))</f>
        <v>0</v>
      </c>
      <c r="N152" s="236"/>
      <c r="O152" s="237"/>
      <c r="P152" s="219" t="str">
        <f t="shared" ref="P152" si="542">IF(AND(D154&gt;=F152,F152&gt;=H152+K152),"OK","chyba vyplnění")</f>
        <v>OK</v>
      </c>
      <c r="Q152" s="7">
        <f t="shared" ref="Q152" si="543">IFERROR(H152/F152*G154,0)</f>
        <v>0</v>
      </c>
      <c r="R152" s="7">
        <f t="shared" ref="R152" si="544">IFERROR(K152/F152*G154,0)</f>
        <v>0</v>
      </c>
    </row>
    <row r="153" spans="1:18" ht="18" customHeight="1" x14ac:dyDescent="0.2">
      <c r="A153" s="231"/>
      <c r="B153" s="234"/>
      <c r="C153" s="198"/>
      <c r="D153" s="211"/>
      <c r="E153" s="74"/>
      <c r="F153" s="74"/>
      <c r="G153" s="212">
        <f>IF(OR(AND(E153&gt;0,F153&gt;0,C152=2),AND(E153&gt;0,F153&gt;0,C152=4)),E153/F153,0)</f>
        <v>0</v>
      </c>
      <c r="H153" s="188">
        <f t="shared" ref="H153" si="545">IF(OR(D152=0,D153=0,F153=0,G154=0,C154=3), 0,(MIN(F153,G154,H152/F152*F153,Q152)))</f>
        <v>0</v>
      </c>
      <c r="I153" s="72">
        <f>IF(AND(H153&gt;0,G153&gt;0),FLOOR(H153*G153,1),0)</f>
        <v>0</v>
      </c>
      <c r="J153" s="187">
        <f>IF(OR(AND(I153&gt;0,C152=4),AND(I153&gt;0,C152=2),AND(I153&gt;0,C152=5)),FLOOR(I153*0.34,1),(IF(C152=3,0,0)))</f>
        <v>0</v>
      </c>
      <c r="K153" s="188">
        <f t="shared" ref="K153" si="546">IF(OR(D152=0,D153=0,F153=0,G154=0,C154=3),0,(MIN(F153,G154,K152/F152*F153,R152)))</f>
        <v>0</v>
      </c>
      <c r="L153" s="72">
        <f t="shared" ref="L153" si="547">IF(AND(K153&gt;0,G153&gt;0),FLOOR(K153*G153,1),0)</f>
        <v>0</v>
      </c>
      <c r="M153" s="187">
        <f t="shared" ref="M153" si="548">IF(OR(AND(L153&gt;0,C152=4),AND(L153&gt;0,C152=2),AND(L153&gt;0,C152=5)),FLOOR(L153*0.34,1),(IF(C152=3,0,0)))</f>
        <v>0</v>
      </c>
      <c r="N153" s="238"/>
      <c r="O153" s="239"/>
      <c r="P153" s="220" t="str">
        <f t="shared" ref="P153" si="549">IF(AND(H152+K152+F153&lt;=D154),"OK","chyba vyplnění")</f>
        <v>OK</v>
      </c>
    </row>
    <row r="154" spans="1:18" ht="18" customHeight="1" thickBot="1" x14ac:dyDescent="0.25">
      <c r="A154" s="232"/>
      <c r="B154" s="235"/>
      <c r="C154" s="203"/>
      <c r="D154" s="213"/>
      <c r="E154" s="119">
        <f>SUM(E152:E153)</f>
        <v>0</v>
      </c>
      <c r="F154" s="120">
        <f>SUM(F152:F153)</f>
        <v>0</v>
      </c>
      <c r="G154" s="215">
        <f>FLOOR(IF(OR(AND(D153&gt;0,C154=2),AND(D153&gt;0,C154=4),AND(C154=3,F152=H152,D153&gt;0)),(F152+F153)/D153*D152,0),4)</f>
        <v>0</v>
      </c>
      <c r="H154" s="189"/>
      <c r="I154" s="128">
        <f>SUM(I152:I153)</f>
        <v>0</v>
      </c>
      <c r="J154" s="190">
        <f>SUM(J152:J153)</f>
        <v>0</v>
      </c>
      <c r="K154" s="189"/>
      <c r="L154" s="128">
        <f t="shared" ref="L154:M154" si="550">SUM(L152:L153)</f>
        <v>0</v>
      </c>
      <c r="M154" s="190">
        <f t="shared" si="550"/>
        <v>0</v>
      </c>
      <c r="N154" s="240"/>
      <c r="O154" s="241"/>
      <c r="P154" s="222" t="str">
        <f t="shared" ref="P154" si="551">IF(F154&gt;D154,"chyba vyplnění","OK")</f>
        <v>OK</v>
      </c>
    </row>
    <row r="155" spans="1:18" ht="18" customHeight="1" x14ac:dyDescent="0.2">
      <c r="A155" s="230">
        <v>48</v>
      </c>
      <c r="B155" s="233"/>
      <c r="C155" s="197">
        <v>1</v>
      </c>
      <c r="D155" s="209"/>
      <c r="E155" s="116"/>
      <c r="F155" s="116"/>
      <c r="G155" s="210" t="str">
        <f>IF(AND(E155&gt;0,F155&gt;0),E155/F155,"")</f>
        <v/>
      </c>
      <c r="H155" s="186"/>
      <c r="I155" s="117">
        <f>IF(AND(H155&gt;0,G155&gt;0,E155&gt;0),FLOOR(H155*G155+H157,1),0)</f>
        <v>0</v>
      </c>
      <c r="J155" s="192">
        <f>IF(OR(AND(I155&gt;0,C155=4),AND(I155&gt;0,C155=2),AND(I155&gt;0,C155=5)),FLOOR(I155*0.34,1),(IF(C155=3,0,0)))</f>
        <v>0</v>
      </c>
      <c r="K155" s="186"/>
      <c r="L155" s="72">
        <f t="shared" ref="L155" si="552">IF(AND(K155&gt;0,G155&gt;0,E155&gt;0),FLOOR(K155*G155+K157,1),0)</f>
        <v>0</v>
      </c>
      <c r="M155" s="187">
        <f t="shared" ref="M155" si="553">IF(OR(AND(L155&gt;0,C155=4),AND(L155&gt;0,C155=2),AND(L155&gt;0,C155=5)),FLOOR(L155*0.34,1),(IF(C155=3,0,0)))</f>
        <v>0</v>
      </c>
      <c r="N155" s="236"/>
      <c r="O155" s="237"/>
      <c r="P155" s="219" t="str">
        <f t="shared" ref="P155" si="554">IF(AND(D157&gt;=F155,F155&gt;=H155+K155),"OK","chyba vyplnění")</f>
        <v>OK</v>
      </c>
      <c r="Q155" s="7">
        <f t="shared" ref="Q155" si="555">IFERROR(H155/F155*G157,0)</f>
        <v>0</v>
      </c>
      <c r="R155" s="7">
        <f t="shared" ref="R155" si="556">IFERROR(K155/F155*G157,0)</f>
        <v>0</v>
      </c>
    </row>
    <row r="156" spans="1:18" ht="18" customHeight="1" x14ac:dyDescent="0.2">
      <c r="A156" s="231"/>
      <c r="B156" s="234"/>
      <c r="C156" s="198"/>
      <c r="D156" s="211"/>
      <c r="E156" s="74"/>
      <c r="F156" s="74"/>
      <c r="G156" s="212">
        <f>IF(OR(AND(E156&gt;0,F156&gt;0,C155=2),AND(E156&gt;0,F156&gt;0,C155=4)),E156/F156,0)</f>
        <v>0</v>
      </c>
      <c r="H156" s="188">
        <f t="shared" ref="H156" si="557">IF(OR(D155=0,D156=0,F156=0,G157=0,C157=3), 0,(MIN(F156,G157,H155/F155*F156,Q155)))</f>
        <v>0</v>
      </c>
      <c r="I156" s="72">
        <f>IF(AND(H156&gt;0,G156&gt;0),FLOOR(H156*G156,1),0)</f>
        <v>0</v>
      </c>
      <c r="J156" s="187">
        <f>IF(OR(AND(I156&gt;0,C155=4),AND(I156&gt;0,C155=2),AND(I156&gt;0,C155=5)),FLOOR(I156*0.34,1),(IF(C155=3,0,0)))</f>
        <v>0</v>
      </c>
      <c r="K156" s="188">
        <f t="shared" ref="K156" si="558">IF(OR(D155=0,D156=0,F156=0,G157=0,C157=3),0,(MIN(F156,G157,K155/F155*F156,R155)))</f>
        <v>0</v>
      </c>
      <c r="L156" s="72">
        <f t="shared" ref="L156" si="559">IF(AND(K156&gt;0,G156&gt;0),FLOOR(K156*G156,1),0)</f>
        <v>0</v>
      </c>
      <c r="M156" s="187">
        <f t="shared" ref="M156" si="560">IF(OR(AND(L156&gt;0,C155=4),AND(L156&gt;0,C155=2),AND(L156&gt;0,C155=5)),FLOOR(L156*0.34,1),(IF(C155=3,0,0)))</f>
        <v>0</v>
      </c>
      <c r="N156" s="238"/>
      <c r="O156" s="239"/>
      <c r="P156" s="220" t="str">
        <f t="shared" ref="P156" si="561">IF(AND(H155+K155+F156&lt;=D157),"OK","chyba vyplnění")</f>
        <v>OK</v>
      </c>
    </row>
    <row r="157" spans="1:18" ht="18" customHeight="1" thickBot="1" x14ac:dyDescent="0.25">
      <c r="A157" s="232"/>
      <c r="B157" s="235"/>
      <c r="C157" s="203"/>
      <c r="D157" s="213"/>
      <c r="E157" s="119">
        <f>SUM(E155:E156)</f>
        <v>0</v>
      </c>
      <c r="F157" s="120">
        <f>SUM(F155:F156)</f>
        <v>0</v>
      </c>
      <c r="G157" s="215">
        <f>FLOOR(IF(OR(AND(D156&gt;0,C157=2),AND(D156&gt;0,C157=4),AND(C157=3,F155=H155,D156&gt;0)),(F155+F156)/D156*D155,0),4)</f>
        <v>0</v>
      </c>
      <c r="H157" s="189"/>
      <c r="I157" s="128">
        <f>SUM(I155:I156)</f>
        <v>0</v>
      </c>
      <c r="J157" s="190">
        <f>SUM(J155:J156)</f>
        <v>0</v>
      </c>
      <c r="K157" s="189"/>
      <c r="L157" s="128">
        <f t="shared" ref="L157:M157" si="562">SUM(L155:L156)</f>
        <v>0</v>
      </c>
      <c r="M157" s="190">
        <f t="shared" si="562"/>
        <v>0</v>
      </c>
      <c r="N157" s="240"/>
      <c r="O157" s="241"/>
      <c r="P157" s="222" t="str">
        <f t="shared" ref="P157" si="563">IF(F157&gt;D157,"chyba vyplnění","OK")</f>
        <v>OK</v>
      </c>
    </row>
    <row r="158" spans="1:18" ht="18" customHeight="1" x14ac:dyDescent="0.2">
      <c r="A158" s="230">
        <v>49</v>
      </c>
      <c r="B158" s="233"/>
      <c r="C158" s="197">
        <v>1</v>
      </c>
      <c r="D158" s="209"/>
      <c r="E158" s="116"/>
      <c r="F158" s="116"/>
      <c r="G158" s="210" t="str">
        <f>IF(AND(E158&gt;0,F158&gt;0),E158/F158,"")</f>
        <v/>
      </c>
      <c r="H158" s="186"/>
      <c r="I158" s="117">
        <f>IF(AND(H158&gt;0,G158&gt;0,E158&gt;0),FLOOR(H158*G158+H160,1),0)</f>
        <v>0</v>
      </c>
      <c r="J158" s="192">
        <f>IF(OR(AND(I158&gt;0,C158=4),AND(I158&gt;0,C158=2),AND(I158&gt;0,C158=5)),FLOOR(I158*0.34,1),(IF(C158=3,0,0)))</f>
        <v>0</v>
      </c>
      <c r="K158" s="186"/>
      <c r="L158" s="72">
        <f t="shared" ref="L158" si="564">IF(AND(K158&gt;0,G158&gt;0,E158&gt;0),FLOOR(K158*G158+K160,1),0)</f>
        <v>0</v>
      </c>
      <c r="M158" s="187">
        <f t="shared" ref="M158" si="565">IF(OR(AND(L158&gt;0,C158=4),AND(L158&gt;0,C158=2),AND(L158&gt;0,C158=5)),FLOOR(L158*0.34,1),(IF(C158=3,0,0)))</f>
        <v>0</v>
      </c>
      <c r="N158" s="236"/>
      <c r="O158" s="237"/>
      <c r="P158" s="219" t="str">
        <f t="shared" ref="P158" si="566">IF(AND(D160&gt;=F158,F158&gt;=H158+K158),"OK","chyba vyplnění")</f>
        <v>OK</v>
      </c>
      <c r="Q158" s="7">
        <f t="shared" ref="Q158" si="567">IFERROR(H158/F158*G160,0)</f>
        <v>0</v>
      </c>
      <c r="R158" s="7">
        <f t="shared" ref="R158" si="568">IFERROR(K158/F158*G160,0)</f>
        <v>0</v>
      </c>
    </row>
    <row r="159" spans="1:18" ht="18" customHeight="1" x14ac:dyDescent="0.2">
      <c r="A159" s="231"/>
      <c r="B159" s="234"/>
      <c r="C159" s="198"/>
      <c r="D159" s="211"/>
      <c r="E159" s="74"/>
      <c r="F159" s="74"/>
      <c r="G159" s="212">
        <f>IF(OR(AND(E159&gt;0,F159&gt;0,C158=2),AND(E159&gt;0,F159&gt;0,C158=4)),E159/F159,0)</f>
        <v>0</v>
      </c>
      <c r="H159" s="188">
        <f t="shared" ref="H159" si="569">IF(OR(D158=0,D159=0,F159=0,G160=0,C160=3), 0,(MIN(F159,G160,H158/F158*F159,Q158)))</f>
        <v>0</v>
      </c>
      <c r="I159" s="72">
        <f>IF(AND(H159&gt;0,G159&gt;0),FLOOR(H159*G159,1),0)</f>
        <v>0</v>
      </c>
      <c r="J159" s="187">
        <f>IF(OR(AND(I159&gt;0,C158=4),AND(I159&gt;0,C158=2),AND(I159&gt;0,C158=5)),FLOOR(I159*0.34,1),(IF(C158=3,0,0)))</f>
        <v>0</v>
      </c>
      <c r="K159" s="188">
        <f t="shared" ref="K159" si="570">IF(OR(D158=0,D159=0,F159=0,G160=0,C160=3),0,(MIN(F159,G160,K158/F158*F159,R158)))</f>
        <v>0</v>
      </c>
      <c r="L159" s="72">
        <f t="shared" ref="L159" si="571">IF(AND(K159&gt;0,G159&gt;0),FLOOR(K159*G159,1),0)</f>
        <v>0</v>
      </c>
      <c r="M159" s="187">
        <f t="shared" ref="M159" si="572">IF(OR(AND(L159&gt;0,C158=4),AND(L159&gt;0,C158=2),AND(L159&gt;0,C158=5)),FLOOR(L159*0.34,1),(IF(C158=3,0,0)))</f>
        <v>0</v>
      </c>
      <c r="N159" s="238"/>
      <c r="O159" s="239"/>
      <c r="P159" s="220" t="str">
        <f t="shared" ref="P159" si="573">IF(AND(H158+K158+F159&lt;=D160),"OK","chyba vyplnění")</f>
        <v>OK</v>
      </c>
    </row>
    <row r="160" spans="1:18" ht="18" customHeight="1" thickBot="1" x14ac:dyDescent="0.25">
      <c r="A160" s="232"/>
      <c r="B160" s="235"/>
      <c r="C160" s="203"/>
      <c r="D160" s="213"/>
      <c r="E160" s="119">
        <f>SUM(E158:E159)</f>
        <v>0</v>
      </c>
      <c r="F160" s="120">
        <f>SUM(F158:F159)</f>
        <v>0</v>
      </c>
      <c r="G160" s="215">
        <f>FLOOR(IF(OR(AND(D159&gt;0,C160=2),AND(D159&gt;0,C160=4),AND(C160=3,F158=H158,D159&gt;0)),(F158+F159)/D159*D158,0),4)</f>
        <v>0</v>
      </c>
      <c r="H160" s="189"/>
      <c r="I160" s="128">
        <f>SUM(I158:I159)</f>
        <v>0</v>
      </c>
      <c r="J160" s="190">
        <f>SUM(J158:J159)</f>
        <v>0</v>
      </c>
      <c r="K160" s="189"/>
      <c r="L160" s="128">
        <f t="shared" ref="L160:M160" si="574">SUM(L158:L159)</f>
        <v>0</v>
      </c>
      <c r="M160" s="190">
        <f t="shared" si="574"/>
        <v>0</v>
      </c>
      <c r="N160" s="240"/>
      <c r="O160" s="241"/>
      <c r="P160" s="222" t="str">
        <f t="shared" ref="P160" si="575">IF(F160&gt;D160,"chyba vyplnění","OK")</f>
        <v>OK</v>
      </c>
    </row>
    <row r="161" spans="1:18" ht="18" customHeight="1" x14ac:dyDescent="0.2">
      <c r="A161" s="230">
        <v>50</v>
      </c>
      <c r="B161" s="233"/>
      <c r="C161" s="197">
        <v>1</v>
      </c>
      <c r="D161" s="209"/>
      <c r="E161" s="116"/>
      <c r="F161" s="116"/>
      <c r="G161" s="210" t="str">
        <f>IF(AND(E161&gt;0,F161&gt;0),E161/F161,"")</f>
        <v/>
      </c>
      <c r="H161" s="186"/>
      <c r="I161" s="117">
        <f>IF(AND(H161&gt;0,G161&gt;0,E161&gt;0),FLOOR(H161*G161+H163,1),0)</f>
        <v>0</v>
      </c>
      <c r="J161" s="192">
        <f>IF(OR(AND(I161&gt;0,C161=4),AND(I161&gt;0,C161=2),AND(I161&gt;0,C161=5)),FLOOR(I161*0.34,1),(IF(C161=3,0,0)))</f>
        <v>0</v>
      </c>
      <c r="K161" s="186"/>
      <c r="L161" s="72">
        <f t="shared" ref="L161" si="576">IF(AND(K161&gt;0,G161&gt;0,E161&gt;0),FLOOR(K161*G161+K163,1),0)</f>
        <v>0</v>
      </c>
      <c r="M161" s="187">
        <f t="shared" ref="M161" si="577">IF(OR(AND(L161&gt;0,C161=4),AND(L161&gt;0,C161=2),AND(L161&gt;0,C161=5)),FLOOR(L161*0.34,1),(IF(C161=3,0,0)))</f>
        <v>0</v>
      </c>
      <c r="N161" s="236"/>
      <c r="O161" s="237"/>
      <c r="P161" s="219" t="str">
        <f t="shared" ref="P161" si="578">IF(AND(D163&gt;=F161,F161&gt;=H161+K161),"OK","chyba vyplnění")</f>
        <v>OK</v>
      </c>
      <c r="Q161" s="7">
        <f t="shared" ref="Q161" si="579">IFERROR(H161/F161*G163,0)</f>
        <v>0</v>
      </c>
      <c r="R161" s="7">
        <f t="shared" ref="R161" si="580">IFERROR(K161/F161*G163,0)</f>
        <v>0</v>
      </c>
    </row>
    <row r="162" spans="1:18" ht="18" customHeight="1" x14ac:dyDescent="0.2">
      <c r="A162" s="231"/>
      <c r="B162" s="234"/>
      <c r="C162" s="198"/>
      <c r="D162" s="211"/>
      <c r="E162" s="74"/>
      <c r="F162" s="75"/>
      <c r="G162" s="212">
        <f>IF(OR(AND(E162&gt;0,F162&gt;0,C161=2),AND(E162&gt;0,F162&gt;0,C161=4)),E162/F162,0)</f>
        <v>0</v>
      </c>
      <c r="H162" s="188">
        <f t="shared" ref="H162" si="581">IF(OR(D161=0,D162=0,F162=0,G163=0,C163=3), 0,(MIN(F162,G163,H161/F161*F162,Q161)))</f>
        <v>0</v>
      </c>
      <c r="I162" s="72">
        <f>IF(AND(H162&gt;0,G162&gt;0),FLOOR(H162*G162,1),0)</f>
        <v>0</v>
      </c>
      <c r="J162" s="187">
        <f>IF(OR(AND(I162&gt;0,C161=4),AND(I162&gt;0,C161=2),AND(I162&gt;0,C161=5)),FLOOR(I162*0.34,1),(IF(C161=3,0,0)))</f>
        <v>0</v>
      </c>
      <c r="K162" s="188">
        <f t="shared" ref="K162" si="582">IF(OR(D161=0,D162=0,F162=0,G163=0,C163=3),0,(MIN(F162,G163,K161/F161*F162,R161)))</f>
        <v>0</v>
      </c>
      <c r="L162" s="72">
        <f t="shared" ref="L162" si="583">IF(AND(K162&gt;0,G162&gt;0),FLOOR(K162*G162,1),0)</f>
        <v>0</v>
      </c>
      <c r="M162" s="187">
        <f t="shared" ref="M162" si="584">IF(OR(AND(L162&gt;0,C161=4),AND(L162&gt;0,C161=2),AND(L162&gt;0,C161=5)),FLOOR(L162*0.34,1),(IF(C161=3,0,0)))</f>
        <v>0</v>
      </c>
      <c r="N162" s="238"/>
      <c r="O162" s="239"/>
      <c r="P162" s="220" t="str">
        <f t="shared" ref="P162" si="585">IF(AND(H161+K161+F162&lt;=D163),"OK","chyba vyplnění")</f>
        <v>OK</v>
      </c>
    </row>
    <row r="163" spans="1:18" ht="18" customHeight="1" thickBot="1" x14ac:dyDescent="0.25">
      <c r="A163" s="232"/>
      <c r="B163" s="235"/>
      <c r="C163" s="203">
        <v>1</v>
      </c>
      <c r="D163" s="213"/>
      <c r="E163" s="119">
        <f>SUM(E161:E162)</f>
        <v>0</v>
      </c>
      <c r="F163" s="120">
        <f>SUM(F161:F162)</f>
        <v>0</v>
      </c>
      <c r="G163" s="215">
        <f>FLOOR(IF(OR(AND(D162&gt;0,C163=2),AND(D162&gt;0,C163=4),AND(C163=3,F161=H161,D162&gt;0)),(F161+F162)/D162*D161,0),4)</f>
        <v>0</v>
      </c>
      <c r="H163" s="191"/>
      <c r="I163" s="128">
        <f>SUM(I161:I162)</f>
        <v>0</v>
      </c>
      <c r="J163" s="190">
        <f>SUM(J161:J162)</f>
        <v>0</v>
      </c>
      <c r="K163" s="191"/>
      <c r="L163" s="128">
        <f t="shared" ref="L163:M163" si="586">SUM(L161:L162)</f>
        <v>0</v>
      </c>
      <c r="M163" s="190">
        <f t="shared" si="586"/>
        <v>0</v>
      </c>
      <c r="N163" s="240"/>
      <c r="O163" s="241"/>
      <c r="P163" s="222" t="str">
        <f t="shared" ref="P163" si="587">IF(F163&gt;D163,"chyba vyplnění","OK")</f>
        <v>OK</v>
      </c>
    </row>
    <row r="164" spans="1:18" s="77" customFormat="1" ht="12" customHeight="1" x14ac:dyDescent="0.2">
      <c r="A164" s="228" t="s">
        <v>45</v>
      </c>
      <c r="B164" s="228"/>
      <c r="C164" s="228"/>
      <c r="D164" s="228"/>
      <c r="E164" s="228"/>
      <c r="F164" s="228"/>
      <c r="G164" s="228"/>
      <c r="H164" s="228"/>
      <c r="I164" s="228"/>
      <c r="J164" s="228"/>
      <c r="K164" s="228"/>
      <c r="L164" s="228"/>
      <c r="M164" s="228"/>
      <c r="N164" s="228"/>
      <c r="O164" s="79"/>
    </row>
    <row r="165" spans="1:18" s="77" customFormat="1" ht="14.25" customHeight="1" x14ac:dyDescent="0.2">
      <c r="A165" s="223" t="s">
        <v>192</v>
      </c>
      <c r="B165" s="223"/>
      <c r="C165" s="223"/>
      <c r="D165" s="223"/>
      <c r="E165" s="223"/>
      <c r="F165" s="223"/>
      <c r="G165" s="223"/>
      <c r="H165" s="223"/>
      <c r="I165" s="223"/>
      <c r="J165" s="223"/>
      <c r="K165" s="223"/>
      <c r="L165" s="223"/>
      <c r="M165" s="223"/>
      <c r="N165" s="223"/>
      <c r="O165" s="223"/>
    </row>
    <row r="166" spans="1:18" s="77" customFormat="1" ht="25.5" customHeight="1" x14ac:dyDescent="0.2">
      <c r="A166" s="223" t="s">
        <v>59</v>
      </c>
      <c r="B166" s="223"/>
      <c r="C166" s="223"/>
      <c r="D166" s="223"/>
      <c r="E166" s="223"/>
      <c r="F166" s="223"/>
      <c r="G166" s="223"/>
      <c r="H166" s="223"/>
      <c r="I166" s="223"/>
      <c r="J166" s="223"/>
      <c r="K166" s="223"/>
      <c r="L166" s="223"/>
      <c r="M166" s="223"/>
      <c r="N166" s="223"/>
      <c r="O166" s="223"/>
    </row>
    <row r="167" spans="1:18" s="78" customFormat="1" ht="22.5" customHeight="1" x14ac:dyDescent="0.2">
      <c r="A167" s="229" t="s">
        <v>72</v>
      </c>
      <c r="B167" s="229"/>
      <c r="C167" s="229"/>
      <c r="D167" s="229"/>
      <c r="E167" s="229"/>
      <c r="F167" s="229"/>
      <c r="G167" s="229"/>
      <c r="H167" s="229"/>
      <c r="I167" s="229"/>
      <c r="J167" s="229"/>
      <c r="K167" s="229"/>
      <c r="L167" s="229"/>
      <c r="M167" s="229"/>
      <c r="N167" s="229"/>
      <c r="O167" s="229"/>
    </row>
    <row r="168" spans="1:18" s="77" customFormat="1" ht="28.5" customHeight="1" x14ac:dyDescent="0.2">
      <c r="A168" s="223" t="s">
        <v>46</v>
      </c>
      <c r="B168" s="223"/>
      <c r="C168" s="223"/>
      <c r="D168" s="223"/>
      <c r="E168" s="223"/>
      <c r="F168" s="223"/>
      <c r="G168" s="223"/>
      <c r="H168" s="223"/>
      <c r="I168" s="223"/>
      <c r="J168" s="223"/>
      <c r="K168" s="223"/>
      <c r="L168" s="223"/>
      <c r="M168" s="223"/>
      <c r="N168" s="223"/>
      <c r="O168" s="223"/>
    </row>
    <row r="169" spans="1:18" s="77" customFormat="1" ht="25.5" customHeight="1" x14ac:dyDescent="0.2">
      <c r="A169" s="223" t="s">
        <v>123</v>
      </c>
      <c r="B169" s="223"/>
      <c r="C169" s="223"/>
      <c r="D169" s="223"/>
      <c r="E169" s="223"/>
      <c r="F169" s="223"/>
      <c r="G169" s="223"/>
      <c r="H169" s="223"/>
      <c r="I169" s="223"/>
      <c r="J169" s="223"/>
      <c r="K169" s="223"/>
      <c r="L169" s="223"/>
      <c r="M169" s="223"/>
      <c r="N169" s="223"/>
      <c r="O169" s="223"/>
    </row>
    <row r="170" spans="1:18" s="77" customFormat="1" ht="29.25" customHeight="1" x14ac:dyDescent="0.2">
      <c r="A170" s="223" t="s">
        <v>47</v>
      </c>
      <c r="B170" s="223"/>
      <c r="C170" s="223"/>
      <c r="D170" s="223"/>
      <c r="E170" s="223"/>
      <c r="F170" s="223"/>
      <c r="G170" s="223"/>
      <c r="H170" s="223"/>
      <c r="I170" s="223"/>
      <c r="J170" s="223"/>
      <c r="K170" s="223"/>
      <c r="L170" s="223"/>
      <c r="M170" s="223"/>
      <c r="N170" s="223"/>
      <c r="O170" s="223"/>
    </row>
    <row r="171" spans="1:18" s="77" customFormat="1" ht="14.25" x14ac:dyDescent="0.2">
      <c r="A171" s="80" t="s">
        <v>48</v>
      </c>
      <c r="B171" s="81"/>
      <c r="C171" s="81"/>
      <c r="D171" s="81"/>
      <c r="E171" s="82"/>
      <c r="F171" s="82"/>
      <c r="G171" s="83"/>
      <c r="H171" s="82"/>
      <c r="I171" s="83"/>
      <c r="J171" s="82"/>
      <c r="K171" s="82"/>
      <c r="L171" s="82"/>
      <c r="M171" s="82"/>
      <c r="N171" s="79"/>
      <c r="O171" s="79"/>
    </row>
    <row r="172" spans="1:18" customFormat="1" ht="22.5" customHeight="1" x14ac:dyDescent="0.2">
      <c r="A172" s="224" t="s">
        <v>49</v>
      </c>
      <c r="B172" s="224"/>
      <c r="C172" s="224"/>
      <c r="D172" s="224" t="s">
        <v>50</v>
      </c>
      <c r="E172" s="224"/>
      <c r="F172" s="224"/>
      <c r="G172" s="224" t="s">
        <v>51</v>
      </c>
      <c r="H172" s="224"/>
      <c r="I172" s="224"/>
      <c r="J172" s="224" t="s">
        <v>106</v>
      </c>
      <c r="K172" s="224"/>
      <c r="L172" s="224"/>
      <c r="M172" s="224"/>
      <c r="N172" s="224"/>
      <c r="O172" s="10"/>
    </row>
    <row r="173" spans="1:18" customFormat="1" ht="12.75" customHeight="1" x14ac:dyDescent="0.2">
      <c r="A173" s="224"/>
      <c r="B173" s="224"/>
      <c r="C173" s="224"/>
      <c r="D173" s="224"/>
      <c r="E173" s="224"/>
      <c r="F173" s="224"/>
      <c r="G173" s="224"/>
      <c r="H173" s="224"/>
      <c r="I173" s="224"/>
      <c r="J173" s="224"/>
      <c r="K173" s="224"/>
      <c r="L173" s="224"/>
      <c r="M173" s="224"/>
      <c r="N173" s="224"/>
      <c r="O173" s="10"/>
    </row>
    <row r="174" spans="1:18" customFormat="1" x14ac:dyDescent="0.2">
      <c r="A174" s="225"/>
      <c r="B174" s="225"/>
      <c r="C174" s="225"/>
      <c r="D174" s="226"/>
      <c r="E174" s="226"/>
      <c r="F174" s="226"/>
      <c r="G174" s="227"/>
      <c r="H174" s="227"/>
      <c r="I174" s="227"/>
      <c r="J174" s="225"/>
      <c r="K174" s="225"/>
      <c r="L174" s="225"/>
      <c r="M174" s="225"/>
      <c r="N174" s="225"/>
      <c r="O174" s="10"/>
    </row>
    <row r="175" spans="1:18" customFormat="1" x14ac:dyDescent="0.2">
      <c r="A175" s="225"/>
      <c r="B175" s="225"/>
      <c r="C175" s="225"/>
      <c r="D175" s="226"/>
      <c r="E175" s="226"/>
      <c r="F175" s="226"/>
      <c r="G175" s="227"/>
      <c r="H175" s="227"/>
      <c r="I175" s="227"/>
      <c r="J175" s="225"/>
      <c r="K175" s="225"/>
      <c r="L175" s="225"/>
      <c r="M175" s="225"/>
      <c r="N175" s="225"/>
      <c r="O175" s="10"/>
    </row>
    <row r="176" spans="1:18" customFormat="1" ht="48.75" customHeight="1" x14ac:dyDescent="0.2">
      <c r="A176" s="225"/>
      <c r="B176" s="225"/>
      <c r="C176" s="225"/>
      <c r="D176" s="226"/>
      <c r="E176" s="226"/>
      <c r="F176" s="226"/>
      <c r="G176" s="227"/>
      <c r="H176" s="227"/>
      <c r="I176" s="227"/>
      <c r="J176" s="225"/>
      <c r="K176" s="225"/>
      <c r="L176" s="225"/>
      <c r="M176" s="225"/>
      <c r="N176" s="225"/>
      <c r="O176" s="10"/>
    </row>
    <row r="177" ht="36" customHeight="1" x14ac:dyDescent="0.2"/>
    <row r="178" ht="58.5" customHeight="1" x14ac:dyDescent="0.2"/>
  </sheetData>
  <sheetProtection algorithmName="SHA-512" hashValue="WxPmUo3p1I1OMG9KGwEijBBYIAvli9StpVnwUbhG09JbRinb7T+xRTOx+l7m5jo5qX19DX/AZJ93vL1roVzULg==" saltValue="8VVf6GG+q1mJiWt/ogYYiw==" spinCount="100000" sheet="1" objects="1" scenarios="1"/>
  <customSheetViews>
    <customSheetView guid="{DCFAC535-E3F1-45EC-A63D-2E956F3DA7F7}" scale="80" showGridLines="0">
      <selection activeCell="E11" sqref="E11"/>
      <pageMargins left="0.74791666666666667" right="0.74791666666666667" top="0.98402777777777772" bottom="0.98402777777777772" header="0.51180555555555551" footer="0.51180555555555551"/>
      <pageSetup paperSize="9" scale="80" firstPageNumber="0" orientation="landscape" horizontalDpi="300" verticalDpi="300" r:id="rId1"/>
      <headerFooter alignWithMargins="0"/>
    </customSheetView>
  </customSheetViews>
  <mergeCells count="208">
    <mergeCell ref="A29:A31"/>
    <mergeCell ref="N137:O139"/>
    <mergeCell ref="H10:J10"/>
    <mergeCell ref="K10:M10"/>
    <mergeCell ref="L7:M7"/>
    <mergeCell ref="G6:H6"/>
    <mergeCell ref="I6:J6"/>
    <mergeCell ref="L6:M6"/>
    <mergeCell ref="A146:A148"/>
    <mergeCell ref="B146:B148"/>
    <mergeCell ref="A122:A124"/>
    <mergeCell ref="B122:B124"/>
    <mergeCell ref="A110:A112"/>
    <mergeCell ref="B110:B112"/>
    <mergeCell ref="A101:A103"/>
    <mergeCell ref="B101:B103"/>
    <mergeCell ref="A77:A79"/>
    <mergeCell ref="A86:A88"/>
    <mergeCell ref="B86:B88"/>
    <mergeCell ref="B35:B37"/>
    <mergeCell ref="A131:A133"/>
    <mergeCell ref="B131:B133"/>
    <mergeCell ref="B74:B76"/>
    <mergeCell ref="A89:A91"/>
    <mergeCell ref="B89:B91"/>
    <mergeCell ref="A95:A97"/>
    <mergeCell ref="B95:B97"/>
    <mergeCell ref="N95:O97"/>
    <mergeCell ref="A98:A100"/>
    <mergeCell ref="B98:B100"/>
    <mergeCell ref="N98:O100"/>
    <mergeCell ref="N110:O112"/>
    <mergeCell ref="A113:A115"/>
    <mergeCell ref="B113:B115"/>
    <mergeCell ref="N113:O115"/>
    <mergeCell ref="A164:N164"/>
    <mergeCell ref="A158:A160"/>
    <mergeCell ref="N128:O130"/>
    <mergeCell ref="N131:O133"/>
    <mergeCell ref="A134:A136"/>
    <mergeCell ref="B134:B136"/>
    <mergeCell ref="N134:O136"/>
    <mergeCell ref="A128:A130"/>
    <mergeCell ref="B128:B130"/>
    <mergeCell ref="A143:A145"/>
    <mergeCell ref="B143:B145"/>
    <mergeCell ref="N143:O145"/>
    <mergeCell ref="A137:A139"/>
    <mergeCell ref="B137:B139"/>
    <mergeCell ref="B158:B160"/>
    <mergeCell ref="N158:O160"/>
    <mergeCell ref="A149:A151"/>
    <mergeCell ref="B149:B151"/>
    <mergeCell ref="N149:O151"/>
    <mergeCell ref="N125:O127"/>
    <mergeCell ref="N116:O118"/>
    <mergeCell ref="N119:O121"/>
    <mergeCell ref="A116:A118"/>
    <mergeCell ref="B116:B118"/>
    <mergeCell ref="G172:I173"/>
    <mergeCell ref="J172:N173"/>
    <mergeCell ref="N101:O103"/>
    <mergeCell ref="A104:A106"/>
    <mergeCell ref="B104:B106"/>
    <mergeCell ref="N104:O106"/>
    <mergeCell ref="A107:A109"/>
    <mergeCell ref="B107:B109"/>
    <mergeCell ref="N107:O109"/>
    <mergeCell ref="A165:O165"/>
    <mergeCell ref="A119:A121"/>
    <mergeCell ref="B119:B121"/>
    <mergeCell ref="N122:O124"/>
    <mergeCell ref="A125:A127"/>
    <mergeCell ref="B125:B127"/>
    <mergeCell ref="N146:O148"/>
    <mergeCell ref="A140:A142"/>
    <mergeCell ref="B140:B142"/>
    <mergeCell ref="N140:O142"/>
    <mergeCell ref="G174:I176"/>
    <mergeCell ref="A174:C176"/>
    <mergeCell ref="D174:F176"/>
    <mergeCell ref="A172:C173"/>
    <mergeCell ref="D172:F173"/>
    <mergeCell ref="J174:N176"/>
    <mergeCell ref="N50:O52"/>
    <mergeCell ref="A80:A82"/>
    <mergeCell ref="B80:B82"/>
    <mergeCell ref="N80:O82"/>
    <mergeCell ref="A68:A70"/>
    <mergeCell ref="B68:B70"/>
    <mergeCell ref="N68:O70"/>
    <mergeCell ref="B77:B79"/>
    <mergeCell ref="N77:O79"/>
    <mergeCell ref="A71:A73"/>
    <mergeCell ref="B71:B73"/>
    <mergeCell ref="A161:A163"/>
    <mergeCell ref="B161:B163"/>
    <mergeCell ref="N161:O163"/>
    <mergeCell ref="A152:A154"/>
    <mergeCell ref="B152:B154"/>
    <mergeCell ref="A170:O170"/>
    <mergeCell ref="A169:O169"/>
    <mergeCell ref="A1:O1"/>
    <mergeCell ref="A2:O2"/>
    <mergeCell ref="E3:O3"/>
    <mergeCell ref="A17:A19"/>
    <mergeCell ref="I7:J7"/>
    <mergeCell ref="E7:H7"/>
    <mergeCell ref="A7:D7"/>
    <mergeCell ref="E9:F9"/>
    <mergeCell ref="B11:B13"/>
    <mergeCell ref="A14:A16"/>
    <mergeCell ref="B14:B16"/>
    <mergeCell ref="A11:A13"/>
    <mergeCell ref="A3:D3"/>
    <mergeCell ref="E4:O5"/>
    <mergeCell ref="E6:F6"/>
    <mergeCell ref="A4:D4"/>
    <mergeCell ref="A5:D5"/>
    <mergeCell ref="A8:D8"/>
    <mergeCell ref="E8:H8"/>
    <mergeCell ref="N14:O16"/>
    <mergeCell ref="C11:C12"/>
    <mergeCell ref="A6:D6"/>
    <mergeCell ref="A9:D9"/>
    <mergeCell ref="A10:G10"/>
    <mergeCell ref="A23:A25"/>
    <mergeCell ref="B23:B25"/>
    <mergeCell ref="A26:A28"/>
    <mergeCell ref="N152:O154"/>
    <mergeCell ref="A155:A157"/>
    <mergeCell ref="B155:B157"/>
    <mergeCell ref="N155:O157"/>
    <mergeCell ref="A59:A61"/>
    <mergeCell ref="B59:B61"/>
    <mergeCell ref="N59:O61"/>
    <mergeCell ref="A62:A64"/>
    <mergeCell ref="B62:B64"/>
    <mergeCell ref="N62:O64"/>
    <mergeCell ref="A65:A67"/>
    <mergeCell ref="N71:O73"/>
    <mergeCell ref="N74:O76"/>
    <mergeCell ref="N38:O40"/>
    <mergeCell ref="A41:A43"/>
    <mergeCell ref="B41:B43"/>
    <mergeCell ref="N41:O43"/>
    <mergeCell ref="N89:O91"/>
    <mergeCell ref="A92:A94"/>
    <mergeCell ref="B92:B94"/>
    <mergeCell ref="N92:O94"/>
    <mergeCell ref="A32:A34"/>
    <mergeCell ref="B32:B34"/>
    <mergeCell ref="N32:O34"/>
    <mergeCell ref="A35:A37"/>
    <mergeCell ref="N86:O88"/>
    <mergeCell ref="A83:A85"/>
    <mergeCell ref="B83:B85"/>
    <mergeCell ref="N83:O85"/>
    <mergeCell ref="N35:O37"/>
    <mergeCell ref="A47:A49"/>
    <mergeCell ref="B47:B49"/>
    <mergeCell ref="N47:O49"/>
    <mergeCell ref="A74:A76"/>
    <mergeCell ref="B53:B55"/>
    <mergeCell ref="N53:O55"/>
    <mergeCell ref="A56:A58"/>
    <mergeCell ref="B56:B58"/>
    <mergeCell ref="N56:O58"/>
    <mergeCell ref="A53:A55"/>
    <mergeCell ref="P11:P13"/>
    <mergeCell ref="A168:O168"/>
    <mergeCell ref="A20:A22"/>
    <mergeCell ref="B20:B22"/>
    <mergeCell ref="N26:O28"/>
    <mergeCell ref="B17:B19"/>
    <mergeCell ref="N29:O31"/>
    <mergeCell ref="B26:B28"/>
    <mergeCell ref="B44:B46"/>
    <mergeCell ref="B38:B40"/>
    <mergeCell ref="N44:O46"/>
    <mergeCell ref="N17:O19"/>
    <mergeCell ref="N23:O25"/>
    <mergeCell ref="A167:O167"/>
    <mergeCell ref="A166:O166"/>
    <mergeCell ref="A38:A40"/>
    <mergeCell ref="A44:A46"/>
    <mergeCell ref="N20:O22"/>
    <mergeCell ref="B29:B31"/>
    <mergeCell ref="A50:A52"/>
    <mergeCell ref="B50:B52"/>
    <mergeCell ref="N11:O13"/>
    <mergeCell ref="B65:B67"/>
    <mergeCell ref="N65:O67"/>
    <mergeCell ref="S38:T40"/>
    <mergeCell ref="S41:T43"/>
    <mergeCell ref="S44:T46"/>
    <mergeCell ref="S47:T49"/>
    <mergeCell ref="S50:T52"/>
    <mergeCell ref="S53:T55"/>
    <mergeCell ref="S11:T13"/>
    <mergeCell ref="S14:T16"/>
    <mergeCell ref="S17:T19"/>
    <mergeCell ref="S20:T22"/>
    <mergeCell ref="S23:T25"/>
    <mergeCell ref="S26:T28"/>
    <mergeCell ref="S29:T31"/>
    <mergeCell ref="S32:T34"/>
    <mergeCell ref="S35:T37"/>
  </mergeCells>
  <phoneticPr fontId="11" type="noConversion"/>
  <pageMargins left="0.74803149606299213" right="0.74803149606299213" top="0.98425196850393704" bottom="0.98425196850393704" header="0.51181102362204722" footer="0.51181102362204722"/>
  <pageSetup paperSize="9" scale="60" firstPageNumber="0" orientation="landscape"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7" r:id="rId5" name="Rozbalovací seznam 19">
              <controlPr defaultSize="0" autoFill="0" autoLine="0" autoPict="0">
                <anchor moveWithCells="1" sizeWithCells="1">
                  <from>
                    <xdr:col>1</xdr:col>
                    <xdr:colOff>171450</xdr:colOff>
                    <xdr:row>13</xdr:row>
                    <xdr:rowOff>9525</xdr:rowOff>
                  </from>
                  <to>
                    <xdr:col>1</xdr:col>
                    <xdr:colOff>1276350</xdr:colOff>
                    <xdr:row>13</xdr:row>
                    <xdr:rowOff>9525</xdr:rowOff>
                  </to>
                </anchor>
              </controlPr>
            </control>
          </mc:Choice>
        </mc:AlternateContent>
        <mc:AlternateContent xmlns:mc="http://schemas.openxmlformats.org/markup-compatibility/2006">
          <mc:Choice Requires="x14">
            <control shapeId="3078" r:id="rId6" name="Rozbalovací seznam 2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079" r:id="rId7" name="Rozbalovací seznam 21">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81" r:id="rId8" name="Rozbalovací seznam 23">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82" r:id="rId9" name="Rozbalovací seznam 24">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83" r:id="rId10" name="Rozbalovací seznam 25">
              <controlPr defaultSize="0" autoFill="0" autoLine="0" autoPict="0">
                <anchor moveWithCells="1" sizeWithCells="1">
                  <from>
                    <xdr:col>2</xdr:col>
                    <xdr:colOff>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084" r:id="rId11" name="Rozbalovací seznam 26">
              <controlPr defaultSize="0" autoFill="0" autoLine="0" autoPict="0">
                <anchor moveWithCells="1" sizeWithCells="1">
                  <from>
                    <xdr:col>2</xdr:col>
                    <xdr:colOff>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085" r:id="rId12" name="Rozbalovací seznam 2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086" r:id="rId13" name="Rozbalovací seznam 28">
              <controlPr defaultSize="0" autoFill="0" autoLine="0" autoPict="0">
                <anchor moveWithCells="1" sizeWithCells="1">
                  <from>
                    <xdr:col>1</xdr:col>
                    <xdr:colOff>1314450</xdr:colOff>
                    <xdr:row>161</xdr:row>
                    <xdr:rowOff>104775</xdr:rowOff>
                  </from>
                  <to>
                    <xdr:col>2</xdr:col>
                    <xdr:colOff>542925</xdr:colOff>
                    <xdr:row>161</xdr:row>
                    <xdr:rowOff>123825</xdr:rowOff>
                  </to>
                </anchor>
              </controlPr>
            </control>
          </mc:Choice>
        </mc:AlternateContent>
        <mc:AlternateContent xmlns:mc="http://schemas.openxmlformats.org/markup-compatibility/2006">
          <mc:Choice Requires="x14">
            <control shapeId="3092" r:id="rId14" name="Drop Down 20">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3" r:id="rId15" name="Rozbalovací seznam 22">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4" r:id="rId16" name="Drop Down 22">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5" r:id="rId17" name="Drop Down 23">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6" r:id="rId18" name="Drop Down 24">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7" r:id="rId19" name="Drop Down 25">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8" r:id="rId20" name="Drop Down 26">
              <controlPr defaultSize="0" autoFill="0" autoLine="0" autoPict="0">
                <anchor moveWithCells="1" sizeWithCells="1">
                  <from>
                    <xdr:col>2</xdr:col>
                    <xdr:colOff>9525</xdr:colOff>
                    <xdr:row>30</xdr:row>
                    <xdr:rowOff>190500</xdr:rowOff>
                  </from>
                  <to>
                    <xdr:col>3</xdr:col>
                    <xdr:colOff>0</xdr:colOff>
                    <xdr:row>30</xdr:row>
                    <xdr:rowOff>190500</xdr:rowOff>
                  </to>
                </anchor>
              </controlPr>
            </control>
          </mc:Choice>
        </mc:AlternateContent>
        <mc:AlternateContent xmlns:mc="http://schemas.openxmlformats.org/markup-compatibility/2006">
          <mc:Choice Requires="x14">
            <control shapeId="3099" r:id="rId21" name="Drop Down 27">
              <controlPr defaultSize="0" autoFill="0" autoLine="0" autoPict="0">
                <anchor moveWithCells="1" sizeWithCells="1">
                  <from>
                    <xdr:col>1</xdr:col>
                    <xdr:colOff>1314450</xdr:colOff>
                    <xdr:row>30</xdr:row>
                    <xdr:rowOff>190500</xdr:rowOff>
                  </from>
                  <to>
                    <xdr:col>3</xdr:col>
                    <xdr:colOff>9525</xdr:colOff>
                    <xdr:row>30</xdr:row>
                    <xdr:rowOff>190500</xdr:rowOff>
                  </to>
                </anchor>
              </controlPr>
            </control>
          </mc:Choice>
        </mc:AlternateContent>
        <mc:AlternateContent xmlns:mc="http://schemas.openxmlformats.org/markup-compatibility/2006">
          <mc:Choice Requires="x14">
            <control shapeId="3103" r:id="rId22" name="Drop Down 31">
              <controlPr defaultSize="0" autoFill="0" autoLine="0" autoPict="0">
                <anchor moveWithCells="1" sizeWithCells="1">
                  <from>
                    <xdr:col>1</xdr:col>
                    <xdr:colOff>1314450</xdr:colOff>
                    <xdr:row>13</xdr:row>
                    <xdr:rowOff>9525</xdr:rowOff>
                  </from>
                  <to>
                    <xdr:col>2</xdr:col>
                    <xdr:colOff>542925</xdr:colOff>
                    <xdr:row>13</xdr:row>
                    <xdr:rowOff>9525</xdr:rowOff>
                  </to>
                </anchor>
              </controlPr>
            </control>
          </mc:Choice>
        </mc:AlternateContent>
        <mc:AlternateContent xmlns:mc="http://schemas.openxmlformats.org/markup-compatibility/2006">
          <mc:Choice Requires="x14">
            <control shapeId="3104" r:id="rId23" name="Drop Down 3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05" r:id="rId24" name="Drop Down 3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06" r:id="rId25" name="Drop Down 3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07" r:id="rId26" name="Drop Down 3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08" r:id="rId27" name="Drop Down 3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09" r:id="rId28" name="Drop Down 3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10" r:id="rId29" name="Drop Down 3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11" r:id="rId30" name="Drop Down 3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12" r:id="rId31" name="Drop Down 4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13" r:id="rId32" name="Drop Down 4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86" r:id="rId33" name="Drop Down 11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87" r:id="rId34" name="Drop Down 11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88" r:id="rId35" name="Drop Down 11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89" r:id="rId36" name="Drop Down 11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90" r:id="rId37" name="Drop Down 11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91" r:id="rId38" name="Drop Down 11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92" r:id="rId39" name="Drop Down 12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93" r:id="rId40" name="Drop Down 12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94" r:id="rId41" name="Drop Down 12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95" r:id="rId42" name="Drop Down 12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96" r:id="rId43" name="Drop Down 12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97" r:id="rId44" name="Drop Down 12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198" r:id="rId45" name="Drop Down 12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199" r:id="rId46" name="Drop Down 12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00" r:id="rId47" name="Drop Down 12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01" r:id="rId48" name="Drop Down 12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02" r:id="rId49" name="Drop Down 13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03" r:id="rId50" name="Drop Down 13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04" r:id="rId51" name="Drop Down 13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05" r:id="rId52" name="Drop Down 13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06" r:id="rId53" name="Drop Down 13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07" r:id="rId54" name="Drop Down 13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08" r:id="rId55" name="Drop Down 13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09" r:id="rId56" name="Drop Down 13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10" r:id="rId57" name="Drop Down 13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11" r:id="rId58" name="Drop Down 13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12" r:id="rId59" name="Drop Down 14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13" r:id="rId60" name="Drop Down 14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14" r:id="rId61" name="Drop Down 14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15" r:id="rId62" name="Drop Down 14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16" r:id="rId63" name="Drop Down 14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17" r:id="rId64" name="Drop Down 14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18" r:id="rId65" name="Drop Down 14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19" r:id="rId66" name="Drop Down 14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20" r:id="rId67" name="Drop Down 14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21" r:id="rId68" name="Drop Down 14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22" r:id="rId69" name="Drop Down 15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23" r:id="rId70" name="Drop Down 15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24" r:id="rId71" name="Drop Down 15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25" r:id="rId72" name="Drop Down 15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26" r:id="rId73" name="Drop Down 15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27" r:id="rId74" name="Drop Down 15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28" r:id="rId75" name="Drop Down 15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29" r:id="rId76" name="Drop Down 15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30" r:id="rId77" name="Drop Down 15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31" r:id="rId78" name="Drop Down 15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32" r:id="rId79" name="Drop Down 16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33" r:id="rId80" name="Drop Down 16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34" r:id="rId81" name="Drop Down 16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35" r:id="rId82" name="Drop Down 16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36" r:id="rId83" name="Drop Down 16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37" r:id="rId84" name="Drop Down 16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38" r:id="rId85" name="Drop Down 16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39" r:id="rId86" name="Drop Down 16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40" r:id="rId87" name="Drop Down 16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41" r:id="rId88" name="Drop Down 16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42" r:id="rId89" name="Drop Down 17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43" r:id="rId90" name="Drop Down 17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44" r:id="rId91" name="Drop Down 17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45" r:id="rId92" name="Drop Down 17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46" r:id="rId93" name="Drop Down 17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47" r:id="rId94" name="Drop Down 17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48" r:id="rId95" name="Drop Down 17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49" r:id="rId96" name="Drop Down 17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50" r:id="rId97" name="Drop Down 17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51" r:id="rId98" name="Drop Down 17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52" r:id="rId99" name="Drop Down 18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53" r:id="rId100" name="Drop Down 18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54" r:id="rId101" name="Drop Down 18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55" r:id="rId102" name="Drop Down 18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56" r:id="rId103" name="Drop Down 18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57" r:id="rId104" name="Drop Down 18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82" r:id="rId105" name="Drop Down 21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83" r:id="rId106" name="Drop Down 21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84" r:id="rId107" name="Drop Down 21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85" r:id="rId108" name="Drop Down 21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86" r:id="rId109" name="Drop Down 21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87" r:id="rId110" name="Drop Down 21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88" r:id="rId111" name="Drop Down 21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89" r:id="rId112" name="Drop Down 21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90" r:id="rId113" name="Drop Down 21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91" r:id="rId114" name="Drop Down 21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92" r:id="rId115" name="Drop Down 22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93" r:id="rId116" name="Drop Down 22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94" r:id="rId117" name="Drop Down 22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95" r:id="rId118" name="Drop Down 22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96" r:id="rId119" name="Drop Down 22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97" r:id="rId120" name="Drop Down 22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298" r:id="rId121" name="Drop Down 22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299" r:id="rId122" name="Drop Down 22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00" r:id="rId123" name="Drop Down 22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01" r:id="rId124" name="Drop Down 22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02" r:id="rId125" name="Drop Down 23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03" r:id="rId126" name="Drop Down 23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04" r:id="rId127" name="Drop Down 23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05" r:id="rId128" name="Drop Down 23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06" r:id="rId129" name="Drop Down 23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07" r:id="rId130" name="Drop Down 23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08" r:id="rId131" name="Drop Down 23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09" r:id="rId132" name="Drop Down 23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10" r:id="rId133" name="Drop Down 23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11" r:id="rId134" name="Drop Down 23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12" r:id="rId135" name="Drop Down 24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13" r:id="rId136" name="Drop Down 24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14" r:id="rId137" name="Drop Down 24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15" r:id="rId138" name="Drop Down 24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16" r:id="rId139" name="Drop Down 24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17" r:id="rId140" name="Drop Down 24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18" r:id="rId141" name="Drop Down 24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19" r:id="rId142" name="Drop Down 24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20" r:id="rId143" name="Drop Down 24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21" r:id="rId144" name="Drop Down 24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22" r:id="rId145" name="Drop Down 250">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23" r:id="rId146" name="Drop Down 25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24" r:id="rId147" name="Drop Down 252">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25" r:id="rId148" name="Drop Down 25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26" r:id="rId149" name="Drop Down 254">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27" r:id="rId150" name="Drop Down 255">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28" r:id="rId151" name="Drop Down 256">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29" r:id="rId152" name="Drop Down 257">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0" r:id="rId153" name="Drop Down 258">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31" r:id="rId154" name="Drop Down 259">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2" r:id="rId155" name="Drop Down 26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3" r:id="rId156" name="Drop Down 261">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4" r:id="rId157" name="Drop Down 26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5" r:id="rId158" name="Drop Down 263">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6" r:id="rId159" name="Drop Down 26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7" r:id="rId160" name="Drop Down 26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38" r:id="rId161" name="Drop Down 26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39" r:id="rId162" name="Drop Down 26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40" r:id="rId163" name="Drop Down 26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41" r:id="rId164" name="Drop Down 26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42" r:id="rId165" name="Drop Down 27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43" r:id="rId166" name="Drop Down 27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44" r:id="rId167" name="Drop Down 27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45" r:id="rId168" name="Drop Down 27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46" r:id="rId169" name="Drop Down 27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47" r:id="rId170" name="Drop Down 275">
              <controlPr defaultSize="0" autoFill="0" autoLine="0" autoPict="0">
                <anchor moveWithCells="1" sizeWithCells="1">
                  <from>
                    <xdr:col>1</xdr:col>
                    <xdr:colOff>762000</xdr:colOff>
                    <xdr:row>14</xdr:row>
                    <xdr:rowOff>200025</xdr:rowOff>
                  </from>
                  <to>
                    <xdr:col>2</xdr:col>
                    <xdr:colOff>542925</xdr:colOff>
                    <xdr:row>16</xdr:row>
                    <xdr:rowOff>9525</xdr:rowOff>
                  </to>
                </anchor>
              </controlPr>
            </control>
          </mc:Choice>
        </mc:AlternateContent>
        <mc:AlternateContent xmlns:mc="http://schemas.openxmlformats.org/markup-compatibility/2006">
          <mc:Choice Requires="x14">
            <control shapeId="3349" r:id="rId171" name="Drop Down 277">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351" r:id="rId172" name="Drop Down 279">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353" r:id="rId173" name="Drop Down 281">
              <controlPr defaultSize="0" autoFill="0" autoLine="0" autoPict="0">
                <anchor moveWithCells="1" sizeWithCells="1">
                  <from>
                    <xdr:col>1</xdr:col>
                    <xdr:colOff>771525</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3355" r:id="rId174" name="Drop Down 283">
              <controlPr defaultSize="0" autoFill="0" autoLine="0" autoPict="0">
                <anchor moveWithCells="1" sizeWithCells="1">
                  <from>
                    <xdr:col>1</xdr:col>
                    <xdr:colOff>771525</xdr:colOff>
                    <xdr:row>29</xdr:row>
                    <xdr:rowOff>142875</xdr:rowOff>
                  </from>
                  <to>
                    <xdr:col>2</xdr:col>
                    <xdr:colOff>542925</xdr:colOff>
                    <xdr:row>30</xdr:row>
                    <xdr:rowOff>180975</xdr:rowOff>
                  </to>
                </anchor>
              </controlPr>
            </control>
          </mc:Choice>
        </mc:AlternateContent>
        <mc:AlternateContent xmlns:mc="http://schemas.openxmlformats.org/markup-compatibility/2006">
          <mc:Choice Requires="x14">
            <control shapeId="3359" r:id="rId175" name="Drop Down 28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60" r:id="rId176" name="Drop Down 28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61" r:id="rId177" name="Drop Down 28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62" r:id="rId178" name="Drop Down 29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63" r:id="rId179" name="Drop Down 29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64" r:id="rId180" name="Drop Down 29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65" r:id="rId181" name="Drop Down 29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66" r:id="rId182" name="Drop Down 29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67" r:id="rId183" name="Drop Down 29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68" r:id="rId184" name="Drop Down 29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69" r:id="rId185" name="Drop Down 29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70" r:id="rId186" name="Drop Down 29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71" r:id="rId187" name="Drop Down 299">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72" r:id="rId188" name="Drop Down 300">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73" r:id="rId189" name="Drop Down 301">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74" r:id="rId190" name="Drop Down 302">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75" r:id="rId191" name="Drop Down 303">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76" r:id="rId192" name="Drop Down 304">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77" r:id="rId193" name="Drop Down 30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78" r:id="rId194" name="Drop Down 30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79" r:id="rId195" name="Drop Down 307">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80" r:id="rId196" name="Drop Down 308">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81" r:id="rId197" name="Drop Down 309">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3382" r:id="rId198" name="Drop Down 310">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3383" r:id="rId199" name="Drop Down 311">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3384" r:id="rId200" name="Drop Down 312">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3385" r:id="rId201" name="Drop Down 313">
              <controlPr defaultSize="0" autoFill="0" autoLine="0" autoPict="0">
                <anchor moveWithCells="1" sizeWithCells="1">
                  <from>
                    <xdr:col>1</xdr:col>
                    <xdr:colOff>171450</xdr:colOff>
                    <xdr:row>176</xdr:row>
                    <xdr:rowOff>104775</xdr:rowOff>
                  </from>
                  <to>
                    <xdr:col>1</xdr:col>
                    <xdr:colOff>1276350</xdr:colOff>
                    <xdr:row>176</xdr:row>
                    <xdr:rowOff>104775</xdr:rowOff>
                  </to>
                </anchor>
              </controlPr>
            </control>
          </mc:Choice>
        </mc:AlternateContent>
        <mc:AlternateContent xmlns:mc="http://schemas.openxmlformats.org/markup-compatibility/2006">
          <mc:Choice Requires="x14">
            <control shapeId="3386" r:id="rId202" name="Drop Down 314">
              <controlPr defaultSize="0" autoFill="0" autoLine="0" autoPict="0">
                <anchor moveWithCells="1" sizeWithCells="1">
                  <from>
                    <xdr:col>1</xdr:col>
                    <xdr:colOff>1314450</xdr:colOff>
                    <xdr:row>176</xdr:row>
                    <xdr:rowOff>104775</xdr:rowOff>
                  </from>
                  <to>
                    <xdr:col>2</xdr:col>
                    <xdr:colOff>542925</xdr:colOff>
                    <xdr:row>176</xdr:row>
                    <xdr:rowOff>104775</xdr:rowOff>
                  </to>
                </anchor>
              </controlPr>
            </control>
          </mc:Choice>
        </mc:AlternateContent>
        <mc:AlternateContent xmlns:mc="http://schemas.openxmlformats.org/markup-compatibility/2006">
          <mc:Choice Requires="x14">
            <control shapeId="3387" r:id="rId203" name="Drop Down 315">
              <controlPr defaultSize="0" autoFill="0" autoLine="0" autoPict="0">
                <anchor moveWithCells="1" sizeWithCells="1">
                  <from>
                    <xdr:col>1</xdr:col>
                    <xdr:colOff>171450</xdr:colOff>
                    <xdr:row>30</xdr:row>
                    <xdr:rowOff>190500</xdr:rowOff>
                  </from>
                  <to>
                    <xdr:col>1</xdr:col>
                    <xdr:colOff>1276350</xdr:colOff>
                    <xdr:row>30</xdr:row>
                    <xdr:rowOff>190500</xdr:rowOff>
                  </to>
                </anchor>
              </controlPr>
            </control>
          </mc:Choice>
        </mc:AlternateContent>
        <mc:AlternateContent xmlns:mc="http://schemas.openxmlformats.org/markup-compatibility/2006">
          <mc:Choice Requires="x14">
            <control shapeId="3388" r:id="rId204" name="Drop Down 316">
              <controlPr defaultSize="0" autoFill="0" autoLine="0" autoPict="0">
                <anchor moveWithCells="1" sizeWithCells="1">
                  <from>
                    <xdr:col>1</xdr:col>
                    <xdr:colOff>1314450</xdr:colOff>
                    <xdr:row>30</xdr:row>
                    <xdr:rowOff>190500</xdr:rowOff>
                  </from>
                  <to>
                    <xdr:col>2</xdr:col>
                    <xdr:colOff>542925</xdr:colOff>
                    <xdr:row>30</xdr:row>
                    <xdr:rowOff>190500</xdr:rowOff>
                  </to>
                </anchor>
              </controlPr>
            </control>
          </mc:Choice>
        </mc:AlternateContent>
        <mc:AlternateContent xmlns:mc="http://schemas.openxmlformats.org/markup-compatibility/2006">
          <mc:Choice Requires="x14">
            <control shapeId="3389" r:id="rId205" name="Drop Down 317">
              <controlPr defaultSize="0" autoFill="0" autoLine="0" autoPict="0">
                <anchor moveWithCells="1" sizeWithCells="1">
                  <from>
                    <xdr:col>1</xdr:col>
                    <xdr:colOff>771525</xdr:colOff>
                    <xdr:row>32</xdr:row>
                    <xdr:rowOff>180975</xdr:rowOff>
                  </from>
                  <to>
                    <xdr:col>3</xdr:col>
                    <xdr:colOff>9525</xdr:colOff>
                    <xdr:row>34</xdr:row>
                    <xdr:rowOff>0</xdr:rowOff>
                  </to>
                </anchor>
              </controlPr>
            </control>
          </mc:Choice>
        </mc:AlternateContent>
        <mc:AlternateContent xmlns:mc="http://schemas.openxmlformats.org/markup-compatibility/2006">
          <mc:Choice Requires="x14">
            <control shapeId="3391" r:id="rId206" name="Drop Down 319">
              <controlPr defaultSize="0" autoFill="0" autoLine="0" autoPict="0">
                <anchor moveWithCells="1" sizeWithCells="1">
                  <from>
                    <xdr:col>1</xdr:col>
                    <xdr:colOff>752475</xdr:colOff>
                    <xdr:row>35</xdr:row>
                    <xdr:rowOff>152400</xdr:rowOff>
                  </from>
                  <to>
                    <xdr:col>2</xdr:col>
                    <xdr:colOff>533400</xdr:colOff>
                    <xdr:row>36</xdr:row>
                    <xdr:rowOff>200025</xdr:rowOff>
                  </to>
                </anchor>
              </controlPr>
            </control>
          </mc:Choice>
        </mc:AlternateContent>
        <mc:AlternateContent xmlns:mc="http://schemas.openxmlformats.org/markup-compatibility/2006">
          <mc:Choice Requires="x14">
            <control shapeId="3393" r:id="rId207" name="Drop Down 321">
              <controlPr defaultSize="0" autoFill="0" autoLine="0" autoPict="0">
                <anchor moveWithCells="1" sizeWithCells="1">
                  <from>
                    <xdr:col>1</xdr:col>
                    <xdr:colOff>771525</xdr:colOff>
                    <xdr:row>38</xdr:row>
                    <xdr:rowOff>180975</xdr:rowOff>
                  </from>
                  <to>
                    <xdr:col>2</xdr:col>
                    <xdr:colOff>542925</xdr:colOff>
                    <xdr:row>39</xdr:row>
                    <xdr:rowOff>219075</xdr:rowOff>
                  </to>
                </anchor>
              </controlPr>
            </control>
          </mc:Choice>
        </mc:AlternateContent>
        <mc:AlternateContent xmlns:mc="http://schemas.openxmlformats.org/markup-compatibility/2006">
          <mc:Choice Requires="x14">
            <control shapeId="3395" r:id="rId208" name="Drop Down 323">
              <controlPr defaultSize="0" autoFill="0" autoLine="0" autoPict="0">
                <anchor moveWithCells="1" sizeWithCells="1">
                  <from>
                    <xdr:col>1</xdr:col>
                    <xdr:colOff>809625</xdr:colOff>
                    <xdr:row>41</xdr:row>
                    <xdr:rowOff>161925</xdr:rowOff>
                  </from>
                  <to>
                    <xdr:col>3</xdr:col>
                    <xdr:colOff>28575</xdr:colOff>
                    <xdr:row>42</xdr:row>
                    <xdr:rowOff>200025</xdr:rowOff>
                  </to>
                </anchor>
              </controlPr>
            </control>
          </mc:Choice>
        </mc:AlternateContent>
        <mc:AlternateContent xmlns:mc="http://schemas.openxmlformats.org/markup-compatibility/2006">
          <mc:Choice Requires="x14">
            <control shapeId="3440" r:id="rId209" name="Drop Down 368">
              <controlPr defaultSize="0" autoFill="0" autoLine="0" autoPict="0">
                <anchor moveWithCells="1" sizeWithCells="1">
                  <from>
                    <xdr:col>1</xdr:col>
                    <xdr:colOff>752475</xdr:colOff>
                    <xdr:row>44</xdr:row>
                    <xdr:rowOff>161925</xdr:rowOff>
                  </from>
                  <to>
                    <xdr:col>2</xdr:col>
                    <xdr:colOff>533400</xdr:colOff>
                    <xdr:row>45</xdr:row>
                    <xdr:rowOff>200025</xdr:rowOff>
                  </to>
                </anchor>
              </controlPr>
            </control>
          </mc:Choice>
        </mc:AlternateContent>
        <mc:AlternateContent xmlns:mc="http://schemas.openxmlformats.org/markup-compatibility/2006">
          <mc:Choice Requires="x14">
            <control shapeId="3441" r:id="rId210" name="Drop Down 369">
              <controlPr defaultSize="0" autoFill="0" autoLine="0" autoPict="0">
                <anchor moveWithCells="1" sizeWithCells="1">
                  <from>
                    <xdr:col>1</xdr:col>
                    <xdr:colOff>762000</xdr:colOff>
                    <xdr:row>47</xdr:row>
                    <xdr:rowOff>209550</xdr:rowOff>
                  </from>
                  <to>
                    <xdr:col>2</xdr:col>
                    <xdr:colOff>542925</xdr:colOff>
                    <xdr:row>49</xdr:row>
                    <xdr:rowOff>28575</xdr:rowOff>
                  </to>
                </anchor>
              </controlPr>
            </control>
          </mc:Choice>
        </mc:AlternateContent>
        <mc:AlternateContent xmlns:mc="http://schemas.openxmlformats.org/markup-compatibility/2006">
          <mc:Choice Requires="x14">
            <control shapeId="3442" r:id="rId211" name="Drop Down 370">
              <controlPr defaultSize="0" autoFill="0" autoLine="0" autoPict="0">
                <anchor moveWithCells="1" sizeWithCells="1">
                  <from>
                    <xdr:col>1</xdr:col>
                    <xdr:colOff>762000</xdr:colOff>
                    <xdr:row>50</xdr:row>
                    <xdr:rowOff>161925</xdr:rowOff>
                  </from>
                  <to>
                    <xdr:col>2</xdr:col>
                    <xdr:colOff>533400</xdr:colOff>
                    <xdr:row>51</xdr:row>
                    <xdr:rowOff>200025</xdr:rowOff>
                  </to>
                </anchor>
              </controlPr>
            </control>
          </mc:Choice>
        </mc:AlternateContent>
        <mc:AlternateContent xmlns:mc="http://schemas.openxmlformats.org/markup-compatibility/2006">
          <mc:Choice Requires="x14">
            <control shapeId="3443" r:id="rId212" name="Drop Down 371">
              <controlPr defaultSize="0" autoFill="0" autoLine="0" autoPict="0">
                <anchor moveWithCells="1" sizeWithCells="1">
                  <from>
                    <xdr:col>1</xdr:col>
                    <xdr:colOff>781050</xdr:colOff>
                    <xdr:row>56</xdr:row>
                    <xdr:rowOff>171450</xdr:rowOff>
                  </from>
                  <to>
                    <xdr:col>3</xdr:col>
                    <xdr:colOff>9525</xdr:colOff>
                    <xdr:row>57</xdr:row>
                    <xdr:rowOff>209550</xdr:rowOff>
                  </to>
                </anchor>
              </controlPr>
            </control>
          </mc:Choice>
        </mc:AlternateContent>
        <mc:AlternateContent xmlns:mc="http://schemas.openxmlformats.org/markup-compatibility/2006">
          <mc:Choice Requires="x14">
            <control shapeId="3444" r:id="rId213" name="Drop Down 372">
              <controlPr defaultSize="0" autoFill="0" autoLine="0" autoPict="0">
                <anchor moveWithCells="1" sizeWithCells="1">
                  <from>
                    <xdr:col>1</xdr:col>
                    <xdr:colOff>752475</xdr:colOff>
                    <xdr:row>53</xdr:row>
                    <xdr:rowOff>180975</xdr:rowOff>
                  </from>
                  <to>
                    <xdr:col>2</xdr:col>
                    <xdr:colOff>533400</xdr:colOff>
                    <xdr:row>54</xdr:row>
                    <xdr:rowOff>219075</xdr:rowOff>
                  </to>
                </anchor>
              </controlPr>
            </control>
          </mc:Choice>
        </mc:AlternateContent>
        <mc:AlternateContent xmlns:mc="http://schemas.openxmlformats.org/markup-compatibility/2006">
          <mc:Choice Requires="x14">
            <control shapeId="3445" r:id="rId214" name="Drop Down 373">
              <controlPr defaultSize="0" autoFill="0" autoLine="0" autoPict="0">
                <anchor moveWithCells="1" sizeWithCells="1">
                  <from>
                    <xdr:col>1</xdr:col>
                    <xdr:colOff>762000</xdr:colOff>
                    <xdr:row>59</xdr:row>
                    <xdr:rowOff>152400</xdr:rowOff>
                  </from>
                  <to>
                    <xdr:col>2</xdr:col>
                    <xdr:colOff>542925</xdr:colOff>
                    <xdr:row>60</xdr:row>
                    <xdr:rowOff>190500</xdr:rowOff>
                  </to>
                </anchor>
              </controlPr>
            </control>
          </mc:Choice>
        </mc:AlternateContent>
        <mc:AlternateContent xmlns:mc="http://schemas.openxmlformats.org/markup-compatibility/2006">
          <mc:Choice Requires="x14">
            <control shapeId="3446" r:id="rId215" name="Drop Down 374">
              <controlPr defaultSize="0" autoFill="0" autoLine="0" autoPict="0">
                <anchor moveWithCells="1" sizeWithCells="1">
                  <from>
                    <xdr:col>1</xdr:col>
                    <xdr:colOff>752475</xdr:colOff>
                    <xdr:row>62</xdr:row>
                    <xdr:rowOff>161925</xdr:rowOff>
                  </from>
                  <to>
                    <xdr:col>2</xdr:col>
                    <xdr:colOff>533400</xdr:colOff>
                    <xdr:row>63</xdr:row>
                    <xdr:rowOff>190500</xdr:rowOff>
                  </to>
                </anchor>
              </controlPr>
            </control>
          </mc:Choice>
        </mc:AlternateContent>
        <mc:AlternateContent xmlns:mc="http://schemas.openxmlformats.org/markup-compatibility/2006">
          <mc:Choice Requires="x14">
            <control shapeId="3447" r:id="rId216" name="Drop Down 375">
              <controlPr defaultSize="0" autoFill="0" autoLine="0" autoPict="0">
                <anchor moveWithCells="1" sizeWithCells="1">
                  <from>
                    <xdr:col>1</xdr:col>
                    <xdr:colOff>781050</xdr:colOff>
                    <xdr:row>65</xdr:row>
                    <xdr:rowOff>152400</xdr:rowOff>
                  </from>
                  <to>
                    <xdr:col>3</xdr:col>
                    <xdr:colOff>9525</xdr:colOff>
                    <xdr:row>66</xdr:row>
                    <xdr:rowOff>190500</xdr:rowOff>
                  </to>
                </anchor>
              </controlPr>
            </control>
          </mc:Choice>
        </mc:AlternateContent>
        <mc:AlternateContent xmlns:mc="http://schemas.openxmlformats.org/markup-compatibility/2006">
          <mc:Choice Requires="x14">
            <control shapeId="3448" r:id="rId217" name="Drop Down 376">
              <controlPr defaultSize="0" autoFill="0" autoLine="0" autoPict="0">
                <anchor moveWithCells="1" sizeWithCells="1">
                  <from>
                    <xdr:col>1</xdr:col>
                    <xdr:colOff>762000</xdr:colOff>
                    <xdr:row>68</xdr:row>
                    <xdr:rowOff>152400</xdr:rowOff>
                  </from>
                  <to>
                    <xdr:col>2</xdr:col>
                    <xdr:colOff>542925</xdr:colOff>
                    <xdr:row>69</xdr:row>
                    <xdr:rowOff>200025</xdr:rowOff>
                  </to>
                </anchor>
              </controlPr>
            </control>
          </mc:Choice>
        </mc:AlternateContent>
        <mc:AlternateContent xmlns:mc="http://schemas.openxmlformats.org/markup-compatibility/2006">
          <mc:Choice Requires="x14">
            <control shapeId="3449" r:id="rId218" name="Drop Down 377">
              <controlPr defaultSize="0" autoFill="0" autoLine="0" autoPict="0">
                <anchor moveWithCells="1" sizeWithCells="1">
                  <from>
                    <xdr:col>1</xdr:col>
                    <xdr:colOff>771525</xdr:colOff>
                    <xdr:row>71</xdr:row>
                    <xdr:rowOff>171450</xdr:rowOff>
                  </from>
                  <to>
                    <xdr:col>2</xdr:col>
                    <xdr:colOff>542925</xdr:colOff>
                    <xdr:row>72</xdr:row>
                    <xdr:rowOff>209550</xdr:rowOff>
                  </to>
                </anchor>
              </controlPr>
            </control>
          </mc:Choice>
        </mc:AlternateContent>
        <mc:AlternateContent xmlns:mc="http://schemas.openxmlformats.org/markup-compatibility/2006">
          <mc:Choice Requires="x14">
            <control shapeId="3450" r:id="rId219" name="Drop Down 378">
              <controlPr defaultSize="0" autoFill="0" autoLine="0" autoPict="0">
                <anchor moveWithCells="1" sizeWithCells="1">
                  <from>
                    <xdr:col>1</xdr:col>
                    <xdr:colOff>762000</xdr:colOff>
                    <xdr:row>74</xdr:row>
                    <xdr:rowOff>161925</xdr:rowOff>
                  </from>
                  <to>
                    <xdr:col>2</xdr:col>
                    <xdr:colOff>542925</xdr:colOff>
                    <xdr:row>75</xdr:row>
                    <xdr:rowOff>190500</xdr:rowOff>
                  </to>
                </anchor>
              </controlPr>
            </control>
          </mc:Choice>
        </mc:AlternateContent>
        <mc:AlternateContent xmlns:mc="http://schemas.openxmlformats.org/markup-compatibility/2006">
          <mc:Choice Requires="x14">
            <control shapeId="3451" r:id="rId220" name="Drop Down 379">
              <controlPr defaultSize="0" autoFill="0" autoLine="0" autoPict="0">
                <anchor moveWithCells="1" sizeWithCells="1">
                  <from>
                    <xdr:col>1</xdr:col>
                    <xdr:colOff>752475</xdr:colOff>
                    <xdr:row>77</xdr:row>
                    <xdr:rowOff>171450</xdr:rowOff>
                  </from>
                  <to>
                    <xdr:col>2</xdr:col>
                    <xdr:colOff>533400</xdr:colOff>
                    <xdr:row>78</xdr:row>
                    <xdr:rowOff>209550</xdr:rowOff>
                  </to>
                </anchor>
              </controlPr>
            </control>
          </mc:Choice>
        </mc:AlternateContent>
        <mc:AlternateContent xmlns:mc="http://schemas.openxmlformats.org/markup-compatibility/2006">
          <mc:Choice Requires="x14">
            <control shapeId="3452" r:id="rId221" name="Drop Down 380">
              <controlPr defaultSize="0" autoFill="0" autoLine="0" autoPict="0">
                <anchor moveWithCells="1" sizeWithCells="1">
                  <from>
                    <xdr:col>1</xdr:col>
                    <xdr:colOff>752475</xdr:colOff>
                    <xdr:row>80</xdr:row>
                    <xdr:rowOff>152400</xdr:rowOff>
                  </from>
                  <to>
                    <xdr:col>2</xdr:col>
                    <xdr:colOff>533400</xdr:colOff>
                    <xdr:row>81</xdr:row>
                    <xdr:rowOff>190500</xdr:rowOff>
                  </to>
                </anchor>
              </controlPr>
            </control>
          </mc:Choice>
        </mc:AlternateContent>
        <mc:AlternateContent xmlns:mc="http://schemas.openxmlformats.org/markup-compatibility/2006">
          <mc:Choice Requires="x14">
            <control shapeId="3453" r:id="rId222" name="Drop Down 381">
              <controlPr defaultSize="0" autoFill="0" autoLine="0" autoPict="0">
                <anchor moveWithCells="1" sizeWithCells="1">
                  <from>
                    <xdr:col>1</xdr:col>
                    <xdr:colOff>781050</xdr:colOff>
                    <xdr:row>83</xdr:row>
                    <xdr:rowOff>152400</xdr:rowOff>
                  </from>
                  <to>
                    <xdr:col>3</xdr:col>
                    <xdr:colOff>9525</xdr:colOff>
                    <xdr:row>84</xdr:row>
                    <xdr:rowOff>190500</xdr:rowOff>
                  </to>
                </anchor>
              </controlPr>
            </control>
          </mc:Choice>
        </mc:AlternateContent>
        <mc:AlternateContent xmlns:mc="http://schemas.openxmlformats.org/markup-compatibility/2006">
          <mc:Choice Requires="x14">
            <control shapeId="3454" r:id="rId223" name="Drop Down 382">
              <controlPr defaultSize="0" autoFill="0" autoLine="0" autoPict="0">
                <anchor moveWithCells="1" sizeWithCells="1">
                  <from>
                    <xdr:col>1</xdr:col>
                    <xdr:colOff>781050</xdr:colOff>
                    <xdr:row>86</xdr:row>
                    <xdr:rowOff>161925</xdr:rowOff>
                  </from>
                  <to>
                    <xdr:col>3</xdr:col>
                    <xdr:colOff>9525</xdr:colOff>
                    <xdr:row>87</xdr:row>
                    <xdr:rowOff>190500</xdr:rowOff>
                  </to>
                </anchor>
              </controlPr>
            </control>
          </mc:Choice>
        </mc:AlternateContent>
        <mc:AlternateContent xmlns:mc="http://schemas.openxmlformats.org/markup-compatibility/2006">
          <mc:Choice Requires="x14">
            <control shapeId="3455" r:id="rId224" name="Drop Down 383">
              <controlPr defaultSize="0" autoFill="0" autoLine="0" autoPict="0">
                <anchor moveWithCells="1" sizeWithCells="1">
                  <from>
                    <xdr:col>1</xdr:col>
                    <xdr:colOff>762000</xdr:colOff>
                    <xdr:row>89</xdr:row>
                    <xdr:rowOff>171450</xdr:rowOff>
                  </from>
                  <to>
                    <xdr:col>2</xdr:col>
                    <xdr:colOff>542925</xdr:colOff>
                    <xdr:row>90</xdr:row>
                    <xdr:rowOff>209550</xdr:rowOff>
                  </to>
                </anchor>
              </controlPr>
            </control>
          </mc:Choice>
        </mc:AlternateContent>
        <mc:AlternateContent xmlns:mc="http://schemas.openxmlformats.org/markup-compatibility/2006">
          <mc:Choice Requires="x14">
            <control shapeId="3456" r:id="rId225" name="Drop Down 384">
              <controlPr defaultSize="0" autoFill="0" autoLine="0" autoPict="0">
                <anchor moveWithCells="1" sizeWithCells="1">
                  <from>
                    <xdr:col>1</xdr:col>
                    <xdr:colOff>781050</xdr:colOff>
                    <xdr:row>92</xdr:row>
                    <xdr:rowOff>171450</xdr:rowOff>
                  </from>
                  <to>
                    <xdr:col>3</xdr:col>
                    <xdr:colOff>9525</xdr:colOff>
                    <xdr:row>93</xdr:row>
                    <xdr:rowOff>209550</xdr:rowOff>
                  </to>
                </anchor>
              </controlPr>
            </control>
          </mc:Choice>
        </mc:AlternateContent>
        <mc:AlternateContent xmlns:mc="http://schemas.openxmlformats.org/markup-compatibility/2006">
          <mc:Choice Requires="x14">
            <control shapeId="3457" r:id="rId226" name="Drop Down 385">
              <controlPr defaultSize="0" autoFill="0" autoLine="0" autoPict="0">
                <anchor moveWithCells="1" sizeWithCells="1">
                  <from>
                    <xdr:col>1</xdr:col>
                    <xdr:colOff>781050</xdr:colOff>
                    <xdr:row>95</xdr:row>
                    <xdr:rowOff>152400</xdr:rowOff>
                  </from>
                  <to>
                    <xdr:col>3</xdr:col>
                    <xdr:colOff>9525</xdr:colOff>
                    <xdr:row>96</xdr:row>
                    <xdr:rowOff>180975</xdr:rowOff>
                  </to>
                </anchor>
              </controlPr>
            </control>
          </mc:Choice>
        </mc:AlternateContent>
        <mc:AlternateContent xmlns:mc="http://schemas.openxmlformats.org/markup-compatibility/2006">
          <mc:Choice Requires="x14">
            <control shapeId="3458" r:id="rId227" name="Drop Down 386">
              <controlPr defaultSize="0" autoFill="0" autoLine="0" autoPict="0">
                <anchor moveWithCells="1" sizeWithCells="1">
                  <from>
                    <xdr:col>1</xdr:col>
                    <xdr:colOff>762000</xdr:colOff>
                    <xdr:row>98</xdr:row>
                    <xdr:rowOff>190500</xdr:rowOff>
                  </from>
                  <to>
                    <xdr:col>2</xdr:col>
                    <xdr:colOff>533400</xdr:colOff>
                    <xdr:row>99</xdr:row>
                    <xdr:rowOff>209550</xdr:rowOff>
                  </to>
                </anchor>
              </controlPr>
            </control>
          </mc:Choice>
        </mc:AlternateContent>
        <mc:AlternateContent xmlns:mc="http://schemas.openxmlformats.org/markup-compatibility/2006">
          <mc:Choice Requires="x14">
            <control shapeId="3459" r:id="rId228" name="Drop Down 387">
              <controlPr defaultSize="0" autoFill="0" autoLine="0" autoPict="0">
                <anchor moveWithCells="1" sizeWithCells="1">
                  <from>
                    <xdr:col>1</xdr:col>
                    <xdr:colOff>742950</xdr:colOff>
                    <xdr:row>101</xdr:row>
                    <xdr:rowOff>152400</xdr:rowOff>
                  </from>
                  <to>
                    <xdr:col>2</xdr:col>
                    <xdr:colOff>523875</xdr:colOff>
                    <xdr:row>102</xdr:row>
                    <xdr:rowOff>180975</xdr:rowOff>
                  </to>
                </anchor>
              </controlPr>
            </control>
          </mc:Choice>
        </mc:AlternateContent>
        <mc:AlternateContent xmlns:mc="http://schemas.openxmlformats.org/markup-compatibility/2006">
          <mc:Choice Requires="x14">
            <control shapeId="3460" r:id="rId229" name="Drop Down 388">
              <controlPr defaultSize="0" autoFill="0" autoLine="0" autoPict="0">
                <anchor moveWithCells="1" sizeWithCells="1">
                  <from>
                    <xdr:col>1</xdr:col>
                    <xdr:colOff>771525</xdr:colOff>
                    <xdr:row>104</xdr:row>
                    <xdr:rowOff>161925</xdr:rowOff>
                  </from>
                  <to>
                    <xdr:col>3</xdr:col>
                    <xdr:colOff>9525</xdr:colOff>
                    <xdr:row>105</xdr:row>
                    <xdr:rowOff>209550</xdr:rowOff>
                  </to>
                </anchor>
              </controlPr>
            </control>
          </mc:Choice>
        </mc:AlternateContent>
        <mc:AlternateContent xmlns:mc="http://schemas.openxmlformats.org/markup-compatibility/2006">
          <mc:Choice Requires="x14">
            <control shapeId="3461" r:id="rId230" name="Drop Down 389">
              <controlPr defaultSize="0" autoFill="0" autoLine="0" autoPict="0">
                <anchor moveWithCells="1" sizeWithCells="1">
                  <from>
                    <xdr:col>1</xdr:col>
                    <xdr:colOff>771525</xdr:colOff>
                    <xdr:row>107</xdr:row>
                    <xdr:rowOff>190500</xdr:rowOff>
                  </from>
                  <to>
                    <xdr:col>3</xdr:col>
                    <xdr:colOff>9525</xdr:colOff>
                    <xdr:row>109</xdr:row>
                    <xdr:rowOff>0</xdr:rowOff>
                  </to>
                </anchor>
              </controlPr>
            </control>
          </mc:Choice>
        </mc:AlternateContent>
        <mc:AlternateContent xmlns:mc="http://schemas.openxmlformats.org/markup-compatibility/2006">
          <mc:Choice Requires="x14">
            <control shapeId="3462" r:id="rId231" name="Drop Down 390">
              <controlPr defaultSize="0" autoFill="0" autoLine="0" autoPict="0">
                <anchor moveWithCells="1" sizeWithCells="1">
                  <from>
                    <xdr:col>1</xdr:col>
                    <xdr:colOff>771525</xdr:colOff>
                    <xdr:row>110</xdr:row>
                    <xdr:rowOff>190500</xdr:rowOff>
                  </from>
                  <to>
                    <xdr:col>3</xdr:col>
                    <xdr:colOff>9525</xdr:colOff>
                    <xdr:row>111</xdr:row>
                    <xdr:rowOff>219075</xdr:rowOff>
                  </to>
                </anchor>
              </controlPr>
            </control>
          </mc:Choice>
        </mc:AlternateContent>
        <mc:AlternateContent xmlns:mc="http://schemas.openxmlformats.org/markup-compatibility/2006">
          <mc:Choice Requires="x14">
            <control shapeId="3463" r:id="rId232" name="Drop Down 391">
              <controlPr defaultSize="0" autoFill="0" autoLine="0" autoPict="0">
                <anchor moveWithCells="1" sizeWithCells="1">
                  <from>
                    <xdr:col>1</xdr:col>
                    <xdr:colOff>781050</xdr:colOff>
                    <xdr:row>113</xdr:row>
                    <xdr:rowOff>142875</xdr:rowOff>
                  </from>
                  <to>
                    <xdr:col>3</xdr:col>
                    <xdr:colOff>9525</xdr:colOff>
                    <xdr:row>114</xdr:row>
                    <xdr:rowOff>180975</xdr:rowOff>
                  </to>
                </anchor>
              </controlPr>
            </control>
          </mc:Choice>
        </mc:AlternateContent>
        <mc:AlternateContent xmlns:mc="http://schemas.openxmlformats.org/markup-compatibility/2006">
          <mc:Choice Requires="x14">
            <control shapeId="3464" r:id="rId233" name="Drop Down 392">
              <controlPr defaultSize="0" autoFill="0" autoLine="0" autoPict="0">
                <anchor moveWithCells="1" sizeWithCells="1">
                  <from>
                    <xdr:col>1</xdr:col>
                    <xdr:colOff>781050</xdr:colOff>
                    <xdr:row>116</xdr:row>
                    <xdr:rowOff>171450</xdr:rowOff>
                  </from>
                  <to>
                    <xdr:col>3</xdr:col>
                    <xdr:colOff>9525</xdr:colOff>
                    <xdr:row>117</xdr:row>
                    <xdr:rowOff>219075</xdr:rowOff>
                  </to>
                </anchor>
              </controlPr>
            </control>
          </mc:Choice>
        </mc:AlternateContent>
        <mc:AlternateContent xmlns:mc="http://schemas.openxmlformats.org/markup-compatibility/2006">
          <mc:Choice Requires="x14">
            <control shapeId="3465" r:id="rId234" name="Drop Down 393">
              <controlPr defaultSize="0" autoFill="0" autoLine="0" autoPict="0">
                <anchor moveWithCells="1" sizeWithCells="1">
                  <from>
                    <xdr:col>1</xdr:col>
                    <xdr:colOff>762000</xdr:colOff>
                    <xdr:row>119</xdr:row>
                    <xdr:rowOff>180975</xdr:rowOff>
                  </from>
                  <to>
                    <xdr:col>2</xdr:col>
                    <xdr:colOff>542925</xdr:colOff>
                    <xdr:row>120</xdr:row>
                    <xdr:rowOff>209550</xdr:rowOff>
                  </to>
                </anchor>
              </controlPr>
            </control>
          </mc:Choice>
        </mc:AlternateContent>
        <mc:AlternateContent xmlns:mc="http://schemas.openxmlformats.org/markup-compatibility/2006">
          <mc:Choice Requires="x14">
            <control shapeId="3466" r:id="rId235" name="Drop Down 394">
              <controlPr defaultSize="0" autoFill="0" autoLine="0" autoPict="0">
                <anchor moveWithCells="1" sizeWithCells="1">
                  <from>
                    <xdr:col>1</xdr:col>
                    <xdr:colOff>771525</xdr:colOff>
                    <xdr:row>122</xdr:row>
                    <xdr:rowOff>161925</xdr:rowOff>
                  </from>
                  <to>
                    <xdr:col>3</xdr:col>
                    <xdr:colOff>9525</xdr:colOff>
                    <xdr:row>123</xdr:row>
                    <xdr:rowOff>200025</xdr:rowOff>
                  </to>
                </anchor>
              </controlPr>
            </control>
          </mc:Choice>
        </mc:AlternateContent>
        <mc:AlternateContent xmlns:mc="http://schemas.openxmlformats.org/markup-compatibility/2006">
          <mc:Choice Requires="x14">
            <control shapeId="3467" r:id="rId236" name="Drop Down 395">
              <controlPr defaultSize="0" autoFill="0" autoLine="0" autoPict="0">
                <anchor moveWithCells="1" sizeWithCells="1">
                  <from>
                    <xdr:col>1</xdr:col>
                    <xdr:colOff>771525</xdr:colOff>
                    <xdr:row>125</xdr:row>
                    <xdr:rowOff>152400</xdr:rowOff>
                  </from>
                  <to>
                    <xdr:col>3</xdr:col>
                    <xdr:colOff>9525</xdr:colOff>
                    <xdr:row>126</xdr:row>
                    <xdr:rowOff>190500</xdr:rowOff>
                  </to>
                </anchor>
              </controlPr>
            </control>
          </mc:Choice>
        </mc:AlternateContent>
        <mc:AlternateContent xmlns:mc="http://schemas.openxmlformats.org/markup-compatibility/2006">
          <mc:Choice Requires="x14">
            <control shapeId="3468" r:id="rId237" name="Drop Down 396">
              <controlPr defaultSize="0" autoFill="0" autoLine="0" autoPict="0">
                <anchor moveWithCells="1" sizeWithCells="1">
                  <from>
                    <xdr:col>1</xdr:col>
                    <xdr:colOff>771525</xdr:colOff>
                    <xdr:row>128</xdr:row>
                    <xdr:rowOff>171450</xdr:rowOff>
                  </from>
                  <to>
                    <xdr:col>2</xdr:col>
                    <xdr:colOff>542925</xdr:colOff>
                    <xdr:row>129</xdr:row>
                    <xdr:rowOff>209550</xdr:rowOff>
                  </to>
                </anchor>
              </controlPr>
            </control>
          </mc:Choice>
        </mc:AlternateContent>
        <mc:AlternateContent xmlns:mc="http://schemas.openxmlformats.org/markup-compatibility/2006">
          <mc:Choice Requires="x14">
            <control shapeId="3469" r:id="rId238" name="Drop Down 397">
              <controlPr defaultSize="0" autoFill="0" autoLine="0" autoPict="0">
                <anchor moveWithCells="1" sizeWithCells="1">
                  <from>
                    <xdr:col>1</xdr:col>
                    <xdr:colOff>781050</xdr:colOff>
                    <xdr:row>131</xdr:row>
                    <xdr:rowOff>142875</xdr:rowOff>
                  </from>
                  <to>
                    <xdr:col>3</xdr:col>
                    <xdr:colOff>9525</xdr:colOff>
                    <xdr:row>132</xdr:row>
                    <xdr:rowOff>190500</xdr:rowOff>
                  </to>
                </anchor>
              </controlPr>
            </control>
          </mc:Choice>
        </mc:AlternateContent>
        <mc:AlternateContent xmlns:mc="http://schemas.openxmlformats.org/markup-compatibility/2006">
          <mc:Choice Requires="x14">
            <control shapeId="3470" r:id="rId239" name="Drop Down 398">
              <controlPr defaultSize="0" autoFill="0" autoLine="0" autoPict="0">
                <anchor moveWithCells="1" sizeWithCells="1">
                  <from>
                    <xdr:col>1</xdr:col>
                    <xdr:colOff>752475</xdr:colOff>
                    <xdr:row>134</xdr:row>
                    <xdr:rowOff>180975</xdr:rowOff>
                  </from>
                  <to>
                    <xdr:col>2</xdr:col>
                    <xdr:colOff>533400</xdr:colOff>
                    <xdr:row>135</xdr:row>
                    <xdr:rowOff>209550</xdr:rowOff>
                  </to>
                </anchor>
              </controlPr>
            </control>
          </mc:Choice>
        </mc:AlternateContent>
        <mc:AlternateContent xmlns:mc="http://schemas.openxmlformats.org/markup-compatibility/2006">
          <mc:Choice Requires="x14">
            <control shapeId="3471" r:id="rId240" name="Drop Down 399">
              <controlPr defaultSize="0" autoFill="0" autoLine="0" autoPict="0">
                <anchor moveWithCells="1" sizeWithCells="1">
                  <from>
                    <xdr:col>1</xdr:col>
                    <xdr:colOff>771525</xdr:colOff>
                    <xdr:row>137</xdr:row>
                    <xdr:rowOff>152400</xdr:rowOff>
                  </from>
                  <to>
                    <xdr:col>3</xdr:col>
                    <xdr:colOff>9525</xdr:colOff>
                    <xdr:row>138</xdr:row>
                    <xdr:rowOff>190500</xdr:rowOff>
                  </to>
                </anchor>
              </controlPr>
            </control>
          </mc:Choice>
        </mc:AlternateContent>
        <mc:AlternateContent xmlns:mc="http://schemas.openxmlformats.org/markup-compatibility/2006">
          <mc:Choice Requires="x14">
            <control shapeId="3472" r:id="rId241" name="Drop Down 400">
              <controlPr defaultSize="0" autoFill="0" autoLine="0" autoPict="0">
                <anchor moveWithCells="1" sizeWithCells="1">
                  <from>
                    <xdr:col>1</xdr:col>
                    <xdr:colOff>752475</xdr:colOff>
                    <xdr:row>140</xdr:row>
                    <xdr:rowOff>152400</xdr:rowOff>
                  </from>
                  <to>
                    <xdr:col>2</xdr:col>
                    <xdr:colOff>533400</xdr:colOff>
                    <xdr:row>141</xdr:row>
                    <xdr:rowOff>190500</xdr:rowOff>
                  </to>
                </anchor>
              </controlPr>
            </control>
          </mc:Choice>
        </mc:AlternateContent>
        <mc:AlternateContent xmlns:mc="http://schemas.openxmlformats.org/markup-compatibility/2006">
          <mc:Choice Requires="x14">
            <control shapeId="3473" r:id="rId242" name="Drop Down 401">
              <controlPr defaultSize="0" autoFill="0" autoLine="0" autoPict="0">
                <anchor moveWithCells="1" sizeWithCells="1">
                  <from>
                    <xdr:col>1</xdr:col>
                    <xdr:colOff>762000</xdr:colOff>
                    <xdr:row>143</xdr:row>
                    <xdr:rowOff>171450</xdr:rowOff>
                  </from>
                  <to>
                    <xdr:col>2</xdr:col>
                    <xdr:colOff>533400</xdr:colOff>
                    <xdr:row>144</xdr:row>
                    <xdr:rowOff>209550</xdr:rowOff>
                  </to>
                </anchor>
              </controlPr>
            </control>
          </mc:Choice>
        </mc:AlternateContent>
        <mc:AlternateContent xmlns:mc="http://schemas.openxmlformats.org/markup-compatibility/2006">
          <mc:Choice Requires="x14">
            <control shapeId="3474" r:id="rId243" name="Drop Down 402">
              <controlPr defaultSize="0" autoFill="0" autoLine="0" autoPict="0">
                <anchor moveWithCells="1" sizeWithCells="1">
                  <from>
                    <xdr:col>1</xdr:col>
                    <xdr:colOff>771525</xdr:colOff>
                    <xdr:row>146</xdr:row>
                    <xdr:rowOff>161925</xdr:rowOff>
                  </from>
                  <to>
                    <xdr:col>3</xdr:col>
                    <xdr:colOff>0</xdr:colOff>
                    <xdr:row>147</xdr:row>
                    <xdr:rowOff>200025</xdr:rowOff>
                  </to>
                </anchor>
              </controlPr>
            </control>
          </mc:Choice>
        </mc:AlternateContent>
        <mc:AlternateContent xmlns:mc="http://schemas.openxmlformats.org/markup-compatibility/2006">
          <mc:Choice Requires="x14">
            <control shapeId="3475" r:id="rId244" name="Drop Down 403">
              <controlPr defaultSize="0" autoFill="0" autoLine="0" autoPict="0">
                <anchor moveWithCells="1" sizeWithCells="1">
                  <from>
                    <xdr:col>1</xdr:col>
                    <xdr:colOff>781050</xdr:colOff>
                    <xdr:row>149</xdr:row>
                    <xdr:rowOff>180975</xdr:rowOff>
                  </from>
                  <to>
                    <xdr:col>3</xdr:col>
                    <xdr:colOff>9525</xdr:colOff>
                    <xdr:row>150</xdr:row>
                    <xdr:rowOff>219075</xdr:rowOff>
                  </to>
                </anchor>
              </controlPr>
            </control>
          </mc:Choice>
        </mc:AlternateContent>
        <mc:AlternateContent xmlns:mc="http://schemas.openxmlformats.org/markup-compatibility/2006">
          <mc:Choice Requires="x14">
            <control shapeId="3476" r:id="rId245" name="Drop Down 404">
              <controlPr defaultSize="0" autoFill="0" autoLine="0" autoPict="0">
                <anchor moveWithCells="1" sizeWithCells="1">
                  <from>
                    <xdr:col>1</xdr:col>
                    <xdr:colOff>762000</xdr:colOff>
                    <xdr:row>152</xdr:row>
                    <xdr:rowOff>142875</xdr:rowOff>
                  </from>
                  <to>
                    <xdr:col>2</xdr:col>
                    <xdr:colOff>542925</xdr:colOff>
                    <xdr:row>153</xdr:row>
                    <xdr:rowOff>180975</xdr:rowOff>
                  </to>
                </anchor>
              </controlPr>
            </control>
          </mc:Choice>
        </mc:AlternateContent>
        <mc:AlternateContent xmlns:mc="http://schemas.openxmlformats.org/markup-compatibility/2006">
          <mc:Choice Requires="x14">
            <control shapeId="3477" r:id="rId246" name="Drop Down 405">
              <controlPr defaultSize="0" autoFill="0" autoLine="0" autoPict="0">
                <anchor moveWithCells="1" sizeWithCells="1">
                  <from>
                    <xdr:col>1</xdr:col>
                    <xdr:colOff>752475</xdr:colOff>
                    <xdr:row>155</xdr:row>
                    <xdr:rowOff>171450</xdr:rowOff>
                  </from>
                  <to>
                    <xdr:col>2</xdr:col>
                    <xdr:colOff>533400</xdr:colOff>
                    <xdr:row>156</xdr:row>
                    <xdr:rowOff>209550</xdr:rowOff>
                  </to>
                </anchor>
              </controlPr>
            </control>
          </mc:Choice>
        </mc:AlternateContent>
        <mc:AlternateContent xmlns:mc="http://schemas.openxmlformats.org/markup-compatibility/2006">
          <mc:Choice Requires="x14">
            <control shapeId="3478" r:id="rId247" name="Drop Down 406">
              <controlPr defaultSize="0" autoFill="0" autoLine="0" autoPict="0">
                <anchor moveWithCells="1" sizeWithCells="1">
                  <from>
                    <xdr:col>1</xdr:col>
                    <xdr:colOff>762000</xdr:colOff>
                    <xdr:row>158</xdr:row>
                    <xdr:rowOff>171450</xdr:rowOff>
                  </from>
                  <to>
                    <xdr:col>2</xdr:col>
                    <xdr:colOff>533400</xdr:colOff>
                    <xdr:row>159</xdr:row>
                    <xdr:rowOff>200025</xdr:rowOff>
                  </to>
                </anchor>
              </controlPr>
            </control>
          </mc:Choice>
        </mc:AlternateContent>
        <mc:AlternateContent xmlns:mc="http://schemas.openxmlformats.org/markup-compatibility/2006">
          <mc:Choice Requires="x14">
            <control shapeId="3479" r:id="rId248" name="Drop Down 407">
              <controlPr defaultSize="0" autoFill="0" autoLine="0" autoPict="0">
                <anchor moveWithCells="1" sizeWithCells="1">
                  <from>
                    <xdr:col>1</xdr:col>
                    <xdr:colOff>762000</xdr:colOff>
                    <xdr:row>161</xdr:row>
                    <xdr:rowOff>161925</xdr:rowOff>
                  </from>
                  <to>
                    <xdr:col>2</xdr:col>
                    <xdr:colOff>542925</xdr:colOff>
                    <xdr:row>162</xdr:row>
                    <xdr:rowOff>200025</xdr:rowOff>
                  </to>
                </anchor>
              </controlPr>
            </control>
          </mc:Choice>
        </mc:AlternateContent>
        <mc:AlternateContent xmlns:mc="http://schemas.openxmlformats.org/markup-compatibility/2006">
          <mc:Choice Requires="x14">
            <control shapeId="3480" r:id="rId249" name="Drop Down 408">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3484" r:id="rId250" name="Drop Down 412">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486" r:id="rId251" name="Drop Down 414">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488" r:id="rId252" name="Drop Down 416">
              <controlPr defaultSize="0" autoFill="0" autoLine="0" autoPict="0">
                <anchor moveWithCells="1" sizeWithCells="1">
                  <from>
                    <xdr:col>1</xdr:col>
                    <xdr:colOff>762000</xdr:colOff>
                    <xdr:row>29</xdr:row>
                    <xdr:rowOff>161925</xdr:rowOff>
                  </from>
                  <to>
                    <xdr:col>2</xdr:col>
                    <xdr:colOff>542925</xdr:colOff>
                    <xdr:row>30</xdr:row>
                    <xdr:rowOff>200025</xdr:rowOff>
                  </to>
                </anchor>
              </controlPr>
            </control>
          </mc:Choice>
        </mc:AlternateContent>
        <mc:AlternateContent xmlns:mc="http://schemas.openxmlformats.org/markup-compatibility/2006">
          <mc:Choice Requires="x14">
            <control shapeId="3498" r:id="rId253" name="Drop Down 426">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3500" r:id="rId254" name="Drop Down 428">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3502" r:id="rId255" name="Drop Down 430">
              <controlPr defaultSize="0" autoFill="0" autoLine="0" autoPict="0">
                <anchor moveWithCells="1" sizeWithCells="1">
                  <from>
                    <xdr:col>1</xdr:col>
                    <xdr:colOff>762000</xdr:colOff>
                    <xdr:row>17</xdr:row>
                    <xdr:rowOff>180975</xdr:rowOff>
                  </from>
                  <to>
                    <xdr:col>2</xdr:col>
                    <xdr:colOff>542925</xdr:colOff>
                    <xdr:row>18</xdr:row>
                    <xdr:rowOff>219075</xdr:rowOff>
                  </to>
                </anchor>
              </controlPr>
            </control>
          </mc:Choice>
        </mc:AlternateContent>
        <mc:AlternateContent xmlns:mc="http://schemas.openxmlformats.org/markup-compatibility/2006">
          <mc:Choice Requires="x14">
            <control shapeId="3512" r:id="rId256" name="Drop Down 440">
              <controlPr defaultSize="0" autoFill="0" autoLine="0" autoPict="0">
                <anchor moveWithCells="1" sizeWithCells="1">
                  <from>
                    <xdr:col>1</xdr:col>
                    <xdr:colOff>771525</xdr:colOff>
                    <xdr:row>26</xdr:row>
                    <xdr:rowOff>152400</xdr:rowOff>
                  </from>
                  <to>
                    <xdr:col>2</xdr:col>
                    <xdr:colOff>542925</xdr:colOff>
                    <xdr:row>27</xdr:row>
                    <xdr:rowOff>180975</xdr:rowOff>
                  </to>
                </anchor>
              </controlPr>
            </control>
          </mc:Choice>
        </mc:AlternateContent>
        <mc:AlternateContent xmlns:mc="http://schemas.openxmlformats.org/markup-compatibility/2006">
          <mc:Choice Requires="x14">
            <control shapeId="3514" r:id="rId257" name="Drop Down 442">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3516" r:id="rId258" name="Drop Down 444">
              <controlPr defaultSize="0" autoFill="0" autoLine="0" autoPict="0">
                <anchor moveWithCells="1" sizeWithCells="1">
                  <from>
                    <xdr:col>1</xdr:col>
                    <xdr:colOff>771525</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3518" r:id="rId259" name="Drop Down 446">
              <controlPr defaultSize="0" autoFill="0" autoLine="0" autoPict="0">
                <anchor moveWithCells="1" sizeWithCells="1">
                  <from>
                    <xdr:col>1</xdr:col>
                    <xdr:colOff>762000</xdr:colOff>
                    <xdr:row>26</xdr:row>
                    <xdr:rowOff>161925</xdr:rowOff>
                  </from>
                  <to>
                    <xdr:col>2</xdr:col>
                    <xdr:colOff>542925</xdr:colOff>
                    <xdr:row>27</xdr:row>
                    <xdr:rowOff>200025</xdr:rowOff>
                  </to>
                </anchor>
              </controlPr>
            </control>
          </mc:Choice>
        </mc:AlternateContent>
        <mc:AlternateContent xmlns:mc="http://schemas.openxmlformats.org/markup-compatibility/2006">
          <mc:Choice Requires="x14">
            <control shapeId="3520" r:id="rId260" name="Drop Down 448">
              <controlPr defaultSize="0" autoFill="0" autoLine="0" autoPict="0">
                <anchor moveWithCells="1" sizeWithCells="1">
                  <from>
                    <xdr:col>1</xdr:col>
                    <xdr:colOff>771525</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522" r:id="rId261" name="Drop Down 450">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524" r:id="rId262" name="Drop Down 452">
              <controlPr defaultSize="0" autoFill="0" autoLine="0" autoPict="0">
                <anchor moveWithCells="1" sizeWithCells="1">
                  <from>
                    <xdr:col>1</xdr:col>
                    <xdr:colOff>771525</xdr:colOff>
                    <xdr:row>23</xdr:row>
                    <xdr:rowOff>152400</xdr:rowOff>
                  </from>
                  <to>
                    <xdr:col>2</xdr:col>
                    <xdr:colOff>542925</xdr:colOff>
                    <xdr:row>24</xdr:row>
                    <xdr:rowOff>190500</xdr:rowOff>
                  </to>
                </anchor>
              </controlPr>
            </control>
          </mc:Choice>
        </mc:AlternateContent>
        <mc:AlternateContent xmlns:mc="http://schemas.openxmlformats.org/markup-compatibility/2006">
          <mc:Choice Requires="x14">
            <control shapeId="3526" r:id="rId263" name="Drop Down 454">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528" r:id="rId264" name="Drop Down 456">
              <controlPr defaultSize="0" autoFill="0" autoLine="0" autoPict="0">
                <anchor moveWithCells="1" sizeWithCells="1">
                  <from>
                    <xdr:col>1</xdr:col>
                    <xdr:colOff>771525</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530" r:id="rId265" name="Drop Down 458">
              <controlPr defaultSize="0" autoFill="0" autoLine="0" autoPict="0">
                <anchor moveWithCells="1" sizeWithCells="1">
                  <from>
                    <xdr:col>1</xdr:col>
                    <xdr:colOff>762000</xdr:colOff>
                    <xdr:row>23</xdr:row>
                    <xdr:rowOff>161925</xdr:rowOff>
                  </from>
                  <to>
                    <xdr:col>2</xdr:col>
                    <xdr:colOff>542925</xdr:colOff>
                    <xdr:row>24</xdr:row>
                    <xdr:rowOff>209550</xdr:rowOff>
                  </to>
                </anchor>
              </controlPr>
            </control>
          </mc:Choice>
        </mc:AlternateContent>
        <mc:AlternateContent xmlns:mc="http://schemas.openxmlformats.org/markup-compatibility/2006">
          <mc:Choice Requires="x14">
            <control shapeId="3591" r:id="rId266" name="Drop Down 519">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593" r:id="rId267" name="Drop Down 521">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595" r:id="rId268" name="Drop Down 523">
              <controlPr defaultSize="0" autoFill="0" autoLine="0" autoPict="0">
                <anchor moveWithCells="1" sizeWithCells="1">
                  <from>
                    <xdr:col>1</xdr:col>
                    <xdr:colOff>762000</xdr:colOff>
                    <xdr:row>20</xdr:row>
                    <xdr:rowOff>171450</xdr:rowOff>
                  </from>
                  <to>
                    <xdr:col>2</xdr:col>
                    <xdr:colOff>542925</xdr:colOff>
                    <xdr:row>21</xdr:row>
                    <xdr:rowOff>219075</xdr:rowOff>
                  </to>
                </anchor>
              </controlPr>
            </control>
          </mc:Choice>
        </mc:AlternateContent>
        <mc:AlternateContent xmlns:mc="http://schemas.openxmlformats.org/markup-compatibility/2006">
          <mc:Choice Requires="x14">
            <control shapeId="3596" r:id="rId269" name="Drop Down 524">
              <controlPr defaultSize="0" autoFill="0" autoLine="0" autoPict="0">
                <anchor moveWithCells="1" sizeWithCells="1">
                  <from>
                    <xdr:col>1</xdr:col>
                    <xdr:colOff>1143000</xdr:colOff>
                    <xdr:row>19</xdr:row>
                    <xdr:rowOff>0</xdr:rowOff>
                  </from>
                  <to>
                    <xdr:col>2</xdr:col>
                    <xdr:colOff>533400</xdr:colOff>
                    <xdr:row>20</xdr:row>
                    <xdr:rowOff>19050</xdr:rowOff>
                  </to>
                </anchor>
              </controlPr>
            </control>
          </mc:Choice>
        </mc:AlternateContent>
        <mc:AlternateContent xmlns:mc="http://schemas.openxmlformats.org/markup-compatibility/2006">
          <mc:Choice Requires="x14">
            <control shapeId="3651" r:id="rId270" name="Drop Down 579">
              <controlPr defaultSize="0" autoFill="0" autoLine="0" autoPict="0">
                <anchor moveWithCells="1" sizeWithCells="1">
                  <from>
                    <xdr:col>1</xdr:col>
                    <xdr:colOff>1143000</xdr:colOff>
                    <xdr:row>13</xdr:row>
                    <xdr:rowOff>19050</xdr:rowOff>
                  </from>
                  <to>
                    <xdr:col>2</xdr:col>
                    <xdr:colOff>533400</xdr:colOff>
                    <xdr:row>14</xdr:row>
                    <xdr:rowOff>28575</xdr:rowOff>
                  </to>
                </anchor>
              </controlPr>
            </control>
          </mc:Choice>
        </mc:AlternateContent>
        <mc:AlternateContent xmlns:mc="http://schemas.openxmlformats.org/markup-compatibility/2006">
          <mc:Choice Requires="x14">
            <control shapeId="3652" r:id="rId271" name="Drop Down 580">
              <controlPr defaultSize="0" autoFill="0" autoLine="0" autoPict="0">
                <anchor moveWithCells="1" sizeWithCells="1">
                  <from>
                    <xdr:col>1</xdr:col>
                    <xdr:colOff>1143000</xdr:colOff>
                    <xdr:row>16</xdr:row>
                    <xdr:rowOff>28575</xdr:rowOff>
                  </from>
                  <to>
                    <xdr:col>2</xdr:col>
                    <xdr:colOff>533400</xdr:colOff>
                    <xdr:row>17</xdr:row>
                    <xdr:rowOff>38100</xdr:rowOff>
                  </to>
                </anchor>
              </controlPr>
            </control>
          </mc:Choice>
        </mc:AlternateContent>
        <mc:AlternateContent xmlns:mc="http://schemas.openxmlformats.org/markup-compatibility/2006">
          <mc:Choice Requires="x14">
            <control shapeId="3653" r:id="rId272" name="Drop Down 581">
              <controlPr defaultSize="0" autoFill="0" autoLine="0" autoPict="0">
                <anchor moveWithCells="1" sizeWithCells="1">
                  <from>
                    <xdr:col>1</xdr:col>
                    <xdr:colOff>1133475</xdr:colOff>
                    <xdr:row>22</xdr:row>
                    <xdr:rowOff>9525</xdr:rowOff>
                  </from>
                  <to>
                    <xdr:col>2</xdr:col>
                    <xdr:colOff>523875</xdr:colOff>
                    <xdr:row>23</xdr:row>
                    <xdr:rowOff>9525</xdr:rowOff>
                  </to>
                </anchor>
              </controlPr>
            </control>
          </mc:Choice>
        </mc:AlternateContent>
        <mc:AlternateContent xmlns:mc="http://schemas.openxmlformats.org/markup-compatibility/2006">
          <mc:Choice Requires="x14">
            <control shapeId="3654" r:id="rId273" name="Drop Down 582">
              <controlPr defaultSize="0" autoFill="0" autoLine="0" autoPict="0">
                <anchor moveWithCells="1" sizeWithCells="1">
                  <from>
                    <xdr:col>1</xdr:col>
                    <xdr:colOff>1152525</xdr:colOff>
                    <xdr:row>25</xdr:row>
                    <xdr:rowOff>0</xdr:rowOff>
                  </from>
                  <to>
                    <xdr:col>2</xdr:col>
                    <xdr:colOff>542925</xdr:colOff>
                    <xdr:row>26</xdr:row>
                    <xdr:rowOff>9525</xdr:rowOff>
                  </to>
                </anchor>
              </controlPr>
            </control>
          </mc:Choice>
        </mc:AlternateContent>
        <mc:AlternateContent xmlns:mc="http://schemas.openxmlformats.org/markup-compatibility/2006">
          <mc:Choice Requires="x14">
            <control shapeId="3655" r:id="rId274" name="Drop Down 583">
              <controlPr defaultSize="0" autoFill="0" autoLine="0" autoPict="0">
                <anchor moveWithCells="1" sizeWithCells="1">
                  <from>
                    <xdr:col>1</xdr:col>
                    <xdr:colOff>1143000</xdr:colOff>
                    <xdr:row>28</xdr:row>
                    <xdr:rowOff>0</xdr:rowOff>
                  </from>
                  <to>
                    <xdr:col>2</xdr:col>
                    <xdr:colOff>533400</xdr:colOff>
                    <xdr:row>29</xdr:row>
                    <xdr:rowOff>9525</xdr:rowOff>
                  </to>
                </anchor>
              </controlPr>
            </control>
          </mc:Choice>
        </mc:AlternateContent>
        <mc:AlternateContent xmlns:mc="http://schemas.openxmlformats.org/markup-compatibility/2006">
          <mc:Choice Requires="x14">
            <control shapeId="3656" r:id="rId275" name="Drop Down 584">
              <controlPr defaultSize="0" autoFill="0" autoLine="0" autoPict="0">
                <anchor moveWithCells="1" sizeWithCells="1">
                  <from>
                    <xdr:col>1</xdr:col>
                    <xdr:colOff>1143000</xdr:colOff>
                    <xdr:row>31</xdr:row>
                    <xdr:rowOff>0</xdr:rowOff>
                  </from>
                  <to>
                    <xdr:col>2</xdr:col>
                    <xdr:colOff>533400</xdr:colOff>
                    <xdr:row>32</xdr:row>
                    <xdr:rowOff>9525</xdr:rowOff>
                  </to>
                </anchor>
              </controlPr>
            </control>
          </mc:Choice>
        </mc:AlternateContent>
        <mc:AlternateContent xmlns:mc="http://schemas.openxmlformats.org/markup-compatibility/2006">
          <mc:Choice Requires="x14">
            <control shapeId="3657" r:id="rId276" name="Drop Down 585">
              <controlPr defaultSize="0" autoFill="0" autoLine="0" autoPict="0">
                <anchor moveWithCells="1" sizeWithCells="1">
                  <from>
                    <xdr:col>1</xdr:col>
                    <xdr:colOff>1133475</xdr:colOff>
                    <xdr:row>34</xdr:row>
                    <xdr:rowOff>9525</xdr:rowOff>
                  </from>
                  <to>
                    <xdr:col>2</xdr:col>
                    <xdr:colOff>523875</xdr:colOff>
                    <xdr:row>35</xdr:row>
                    <xdr:rowOff>9525</xdr:rowOff>
                  </to>
                </anchor>
              </controlPr>
            </control>
          </mc:Choice>
        </mc:AlternateContent>
        <mc:AlternateContent xmlns:mc="http://schemas.openxmlformats.org/markup-compatibility/2006">
          <mc:Choice Requires="x14">
            <control shapeId="3658" r:id="rId277" name="Drop Down 586">
              <controlPr defaultSize="0" autoFill="0" autoLine="0" autoPict="0">
                <anchor moveWithCells="1" sizeWithCells="1">
                  <from>
                    <xdr:col>1</xdr:col>
                    <xdr:colOff>1133475</xdr:colOff>
                    <xdr:row>37</xdr:row>
                    <xdr:rowOff>19050</xdr:rowOff>
                  </from>
                  <to>
                    <xdr:col>2</xdr:col>
                    <xdr:colOff>523875</xdr:colOff>
                    <xdr:row>38</xdr:row>
                    <xdr:rowOff>28575</xdr:rowOff>
                  </to>
                </anchor>
              </controlPr>
            </control>
          </mc:Choice>
        </mc:AlternateContent>
        <mc:AlternateContent xmlns:mc="http://schemas.openxmlformats.org/markup-compatibility/2006">
          <mc:Choice Requires="x14">
            <control shapeId="3659" r:id="rId278" name="Drop Down 587">
              <controlPr defaultSize="0" autoFill="0" autoLine="0" autoPict="0">
                <anchor moveWithCells="1" sizeWithCells="1">
                  <from>
                    <xdr:col>1</xdr:col>
                    <xdr:colOff>1143000</xdr:colOff>
                    <xdr:row>40</xdr:row>
                    <xdr:rowOff>28575</xdr:rowOff>
                  </from>
                  <to>
                    <xdr:col>2</xdr:col>
                    <xdr:colOff>533400</xdr:colOff>
                    <xdr:row>41</xdr:row>
                    <xdr:rowOff>38100</xdr:rowOff>
                  </to>
                </anchor>
              </controlPr>
            </control>
          </mc:Choice>
        </mc:AlternateContent>
        <mc:AlternateContent xmlns:mc="http://schemas.openxmlformats.org/markup-compatibility/2006">
          <mc:Choice Requires="x14">
            <control shapeId="3660" r:id="rId279" name="Drop Down 588">
              <controlPr defaultSize="0" autoFill="0" autoLine="0" autoPict="0">
                <anchor moveWithCells="1" sizeWithCells="1">
                  <from>
                    <xdr:col>1</xdr:col>
                    <xdr:colOff>1143000</xdr:colOff>
                    <xdr:row>42</xdr:row>
                    <xdr:rowOff>219075</xdr:rowOff>
                  </from>
                  <to>
                    <xdr:col>2</xdr:col>
                    <xdr:colOff>533400</xdr:colOff>
                    <xdr:row>44</xdr:row>
                    <xdr:rowOff>0</xdr:rowOff>
                  </to>
                </anchor>
              </controlPr>
            </control>
          </mc:Choice>
        </mc:AlternateContent>
        <mc:AlternateContent xmlns:mc="http://schemas.openxmlformats.org/markup-compatibility/2006">
          <mc:Choice Requires="x14">
            <control shapeId="3661" r:id="rId280" name="Drop Down 589">
              <controlPr defaultSize="0" autoFill="0" autoLine="0" autoPict="0">
                <anchor moveWithCells="1" sizeWithCells="1">
                  <from>
                    <xdr:col>1</xdr:col>
                    <xdr:colOff>1143000</xdr:colOff>
                    <xdr:row>46</xdr:row>
                    <xdr:rowOff>19050</xdr:rowOff>
                  </from>
                  <to>
                    <xdr:col>2</xdr:col>
                    <xdr:colOff>533400</xdr:colOff>
                    <xdr:row>47</xdr:row>
                    <xdr:rowOff>19050</xdr:rowOff>
                  </to>
                </anchor>
              </controlPr>
            </control>
          </mc:Choice>
        </mc:AlternateContent>
        <mc:AlternateContent xmlns:mc="http://schemas.openxmlformats.org/markup-compatibility/2006">
          <mc:Choice Requires="x14">
            <control shapeId="3662" r:id="rId281" name="Drop Down 590">
              <controlPr defaultSize="0" autoFill="0" autoLine="0" autoPict="0">
                <anchor moveWithCells="1" sizeWithCells="1">
                  <from>
                    <xdr:col>1</xdr:col>
                    <xdr:colOff>1114425</xdr:colOff>
                    <xdr:row>49</xdr:row>
                    <xdr:rowOff>9525</xdr:rowOff>
                  </from>
                  <to>
                    <xdr:col>2</xdr:col>
                    <xdr:colOff>504825</xdr:colOff>
                    <xdr:row>50</xdr:row>
                    <xdr:rowOff>19050</xdr:rowOff>
                  </to>
                </anchor>
              </controlPr>
            </control>
          </mc:Choice>
        </mc:AlternateContent>
        <mc:AlternateContent xmlns:mc="http://schemas.openxmlformats.org/markup-compatibility/2006">
          <mc:Choice Requires="x14">
            <control shapeId="3663" r:id="rId282" name="Drop Down 591">
              <controlPr defaultSize="0" autoFill="0" autoLine="0" autoPict="0">
                <anchor moveWithCells="1" sizeWithCells="1">
                  <from>
                    <xdr:col>1</xdr:col>
                    <xdr:colOff>1162050</xdr:colOff>
                    <xdr:row>52</xdr:row>
                    <xdr:rowOff>9525</xdr:rowOff>
                  </from>
                  <to>
                    <xdr:col>3</xdr:col>
                    <xdr:colOff>9525</xdr:colOff>
                    <xdr:row>53</xdr:row>
                    <xdr:rowOff>19050</xdr:rowOff>
                  </to>
                </anchor>
              </controlPr>
            </control>
          </mc:Choice>
        </mc:AlternateContent>
        <mc:AlternateContent xmlns:mc="http://schemas.openxmlformats.org/markup-compatibility/2006">
          <mc:Choice Requires="x14">
            <control shapeId="3664" r:id="rId283" name="Drop Down 592">
              <controlPr defaultSize="0" autoFill="0" autoLine="0" autoPict="0">
                <anchor moveWithCells="1" sizeWithCells="1">
                  <from>
                    <xdr:col>1</xdr:col>
                    <xdr:colOff>1133475</xdr:colOff>
                    <xdr:row>55</xdr:row>
                    <xdr:rowOff>28575</xdr:rowOff>
                  </from>
                  <to>
                    <xdr:col>2</xdr:col>
                    <xdr:colOff>523875</xdr:colOff>
                    <xdr:row>56</xdr:row>
                    <xdr:rowOff>38100</xdr:rowOff>
                  </to>
                </anchor>
              </controlPr>
            </control>
          </mc:Choice>
        </mc:AlternateContent>
        <mc:AlternateContent xmlns:mc="http://schemas.openxmlformats.org/markup-compatibility/2006">
          <mc:Choice Requires="x14">
            <control shapeId="3665" r:id="rId284" name="Drop Down 593">
              <controlPr defaultSize="0" autoFill="0" autoLine="0" autoPict="0">
                <anchor moveWithCells="1" sizeWithCells="1">
                  <from>
                    <xdr:col>1</xdr:col>
                    <xdr:colOff>1162050</xdr:colOff>
                    <xdr:row>58</xdr:row>
                    <xdr:rowOff>19050</xdr:rowOff>
                  </from>
                  <to>
                    <xdr:col>2</xdr:col>
                    <xdr:colOff>533400</xdr:colOff>
                    <xdr:row>59</xdr:row>
                    <xdr:rowOff>19050</xdr:rowOff>
                  </to>
                </anchor>
              </controlPr>
            </control>
          </mc:Choice>
        </mc:AlternateContent>
        <mc:AlternateContent xmlns:mc="http://schemas.openxmlformats.org/markup-compatibility/2006">
          <mc:Choice Requires="x14">
            <control shapeId="3666" r:id="rId285" name="Drop Down 594">
              <controlPr defaultSize="0" autoFill="0" autoLine="0" autoPict="0">
                <anchor moveWithCells="1" sizeWithCells="1">
                  <from>
                    <xdr:col>1</xdr:col>
                    <xdr:colOff>1143000</xdr:colOff>
                    <xdr:row>61</xdr:row>
                    <xdr:rowOff>28575</xdr:rowOff>
                  </from>
                  <to>
                    <xdr:col>2</xdr:col>
                    <xdr:colOff>533400</xdr:colOff>
                    <xdr:row>62</xdr:row>
                    <xdr:rowOff>38100</xdr:rowOff>
                  </to>
                </anchor>
              </controlPr>
            </control>
          </mc:Choice>
        </mc:AlternateContent>
        <mc:AlternateContent xmlns:mc="http://schemas.openxmlformats.org/markup-compatibility/2006">
          <mc:Choice Requires="x14">
            <control shapeId="3667" r:id="rId286" name="Drop Down 595">
              <controlPr defaultSize="0" autoFill="0" autoLine="0" autoPict="0">
                <anchor moveWithCells="1" sizeWithCells="1">
                  <from>
                    <xdr:col>1</xdr:col>
                    <xdr:colOff>1123950</xdr:colOff>
                    <xdr:row>64</xdr:row>
                    <xdr:rowOff>19050</xdr:rowOff>
                  </from>
                  <to>
                    <xdr:col>2</xdr:col>
                    <xdr:colOff>514350</xdr:colOff>
                    <xdr:row>65</xdr:row>
                    <xdr:rowOff>28575</xdr:rowOff>
                  </to>
                </anchor>
              </controlPr>
            </control>
          </mc:Choice>
        </mc:AlternateContent>
        <mc:AlternateContent xmlns:mc="http://schemas.openxmlformats.org/markup-compatibility/2006">
          <mc:Choice Requires="x14">
            <control shapeId="3668" r:id="rId287" name="Drop Down 596">
              <controlPr defaultSize="0" autoFill="0" autoLine="0" autoPict="0">
                <anchor moveWithCells="1" sizeWithCells="1">
                  <from>
                    <xdr:col>1</xdr:col>
                    <xdr:colOff>1152525</xdr:colOff>
                    <xdr:row>67</xdr:row>
                    <xdr:rowOff>0</xdr:rowOff>
                  </from>
                  <to>
                    <xdr:col>2</xdr:col>
                    <xdr:colOff>533400</xdr:colOff>
                    <xdr:row>68</xdr:row>
                    <xdr:rowOff>9525</xdr:rowOff>
                  </to>
                </anchor>
              </controlPr>
            </control>
          </mc:Choice>
        </mc:AlternateContent>
        <mc:AlternateContent xmlns:mc="http://schemas.openxmlformats.org/markup-compatibility/2006">
          <mc:Choice Requires="x14">
            <control shapeId="3669" r:id="rId288" name="Drop Down 597">
              <controlPr defaultSize="0" autoFill="0" autoLine="0" autoPict="0">
                <anchor moveWithCells="1" sizeWithCells="1">
                  <from>
                    <xdr:col>1</xdr:col>
                    <xdr:colOff>1143000</xdr:colOff>
                    <xdr:row>69</xdr:row>
                    <xdr:rowOff>209550</xdr:rowOff>
                  </from>
                  <to>
                    <xdr:col>2</xdr:col>
                    <xdr:colOff>533400</xdr:colOff>
                    <xdr:row>70</xdr:row>
                    <xdr:rowOff>209550</xdr:rowOff>
                  </to>
                </anchor>
              </controlPr>
            </control>
          </mc:Choice>
        </mc:AlternateContent>
        <mc:AlternateContent xmlns:mc="http://schemas.openxmlformats.org/markup-compatibility/2006">
          <mc:Choice Requires="x14">
            <control shapeId="3670" r:id="rId289" name="Drop Down 598">
              <controlPr defaultSize="0" autoFill="0" autoLine="0" autoPict="0">
                <anchor moveWithCells="1" sizeWithCells="1">
                  <from>
                    <xdr:col>1</xdr:col>
                    <xdr:colOff>1143000</xdr:colOff>
                    <xdr:row>73</xdr:row>
                    <xdr:rowOff>9525</xdr:rowOff>
                  </from>
                  <to>
                    <xdr:col>2</xdr:col>
                    <xdr:colOff>533400</xdr:colOff>
                    <xdr:row>74</xdr:row>
                    <xdr:rowOff>19050</xdr:rowOff>
                  </to>
                </anchor>
              </controlPr>
            </control>
          </mc:Choice>
        </mc:AlternateContent>
        <mc:AlternateContent xmlns:mc="http://schemas.openxmlformats.org/markup-compatibility/2006">
          <mc:Choice Requires="x14">
            <control shapeId="3671" r:id="rId290" name="Drop Down 599">
              <controlPr defaultSize="0" autoFill="0" autoLine="0" autoPict="0">
                <anchor moveWithCells="1" sizeWithCells="1">
                  <from>
                    <xdr:col>1</xdr:col>
                    <xdr:colOff>1133475</xdr:colOff>
                    <xdr:row>76</xdr:row>
                    <xdr:rowOff>9525</xdr:rowOff>
                  </from>
                  <to>
                    <xdr:col>2</xdr:col>
                    <xdr:colOff>523875</xdr:colOff>
                    <xdr:row>77</xdr:row>
                    <xdr:rowOff>19050</xdr:rowOff>
                  </to>
                </anchor>
              </controlPr>
            </control>
          </mc:Choice>
        </mc:AlternateContent>
        <mc:AlternateContent xmlns:mc="http://schemas.openxmlformats.org/markup-compatibility/2006">
          <mc:Choice Requires="x14">
            <control shapeId="3673" r:id="rId291" name="Drop Down 601">
              <controlPr defaultSize="0" autoFill="0" autoLine="0" autoPict="0">
                <anchor moveWithCells="1" sizeWithCells="1">
                  <from>
                    <xdr:col>1</xdr:col>
                    <xdr:colOff>1152525</xdr:colOff>
                    <xdr:row>79</xdr:row>
                    <xdr:rowOff>9525</xdr:rowOff>
                  </from>
                  <to>
                    <xdr:col>2</xdr:col>
                    <xdr:colOff>542925</xdr:colOff>
                    <xdr:row>80</xdr:row>
                    <xdr:rowOff>19050</xdr:rowOff>
                  </to>
                </anchor>
              </controlPr>
            </control>
          </mc:Choice>
        </mc:AlternateContent>
        <mc:AlternateContent xmlns:mc="http://schemas.openxmlformats.org/markup-compatibility/2006">
          <mc:Choice Requires="x14">
            <control shapeId="3674" r:id="rId292" name="Drop Down 602">
              <controlPr defaultSize="0" autoFill="0" autoLine="0" autoPict="0">
                <anchor moveWithCells="1" sizeWithCells="1">
                  <from>
                    <xdr:col>1</xdr:col>
                    <xdr:colOff>1143000</xdr:colOff>
                    <xdr:row>82</xdr:row>
                    <xdr:rowOff>19050</xdr:rowOff>
                  </from>
                  <to>
                    <xdr:col>2</xdr:col>
                    <xdr:colOff>533400</xdr:colOff>
                    <xdr:row>83</xdr:row>
                    <xdr:rowOff>19050</xdr:rowOff>
                  </to>
                </anchor>
              </controlPr>
            </control>
          </mc:Choice>
        </mc:AlternateContent>
        <mc:AlternateContent xmlns:mc="http://schemas.openxmlformats.org/markup-compatibility/2006">
          <mc:Choice Requires="x14">
            <control shapeId="3675" r:id="rId293" name="Drop Down 603">
              <controlPr defaultSize="0" autoFill="0" autoLine="0" autoPict="0">
                <anchor moveWithCells="1" sizeWithCells="1">
                  <from>
                    <xdr:col>1</xdr:col>
                    <xdr:colOff>1143000</xdr:colOff>
                    <xdr:row>85</xdr:row>
                    <xdr:rowOff>0</xdr:rowOff>
                  </from>
                  <to>
                    <xdr:col>2</xdr:col>
                    <xdr:colOff>533400</xdr:colOff>
                    <xdr:row>86</xdr:row>
                    <xdr:rowOff>9525</xdr:rowOff>
                  </to>
                </anchor>
              </controlPr>
            </control>
          </mc:Choice>
        </mc:AlternateContent>
        <mc:AlternateContent xmlns:mc="http://schemas.openxmlformats.org/markup-compatibility/2006">
          <mc:Choice Requires="x14">
            <control shapeId="3676" r:id="rId294" name="Drop Down 604">
              <controlPr defaultSize="0" autoFill="0" autoLine="0" autoPict="0">
                <anchor moveWithCells="1" sizeWithCells="1">
                  <from>
                    <xdr:col>1</xdr:col>
                    <xdr:colOff>1152525</xdr:colOff>
                    <xdr:row>88</xdr:row>
                    <xdr:rowOff>28575</xdr:rowOff>
                  </from>
                  <to>
                    <xdr:col>2</xdr:col>
                    <xdr:colOff>542925</xdr:colOff>
                    <xdr:row>89</xdr:row>
                    <xdr:rowOff>38100</xdr:rowOff>
                  </to>
                </anchor>
              </controlPr>
            </control>
          </mc:Choice>
        </mc:AlternateContent>
        <mc:AlternateContent xmlns:mc="http://schemas.openxmlformats.org/markup-compatibility/2006">
          <mc:Choice Requires="x14">
            <control shapeId="3677" r:id="rId295" name="Drop Down 605">
              <controlPr defaultSize="0" autoFill="0" autoLine="0" autoPict="0">
                <anchor moveWithCells="1" sizeWithCells="1">
                  <from>
                    <xdr:col>1</xdr:col>
                    <xdr:colOff>1143000</xdr:colOff>
                    <xdr:row>91</xdr:row>
                    <xdr:rowOff>9525</xdr:rowOff>
                  </from>
                  <to>
                    <xdr:col>2</xdr:col>
                    <xdr:colOff>533400</xdr:colOff>
                    <xdr:row>92</xdr:row>
                    <xdr:rowOff>9525</xdr:rowOff>
                  </to>
                </anchor>
              </controlPr>
            </control>
          </mc:Choice>
        </mc:AlternateContent>
        <mc:AlternateContent xmlns:mc="http://schemas.openxmlformats.org/markup-compatibility/2006">
          <mc:Choice Requires="x14">
            <control shapeId="3678" r:id="rId296" name="Drop Down 606">
              <controlPr defaultSize="0" autoFill="0" autoLine="0" autoPict="0">
                <anchor moveWithCells="1" sizeWithCells="1">
                  <from>
                    <xdr:col>1</xdr:col>
                    <xdr:colOff>1152525</xdr:colOff>
                    <xdr:row>94</xdr:row>
                    <xdr:rowOff>9525</xdr:rowOff>
                  </from>
                  <to>
                    <xdr:col>2</xdr:col>
                    <xdr:colOff>542925</xdr:colOff>
                    <xdr:row>95</xdr:row>
                    <xdr:rowOff>9525</xdr:rowOff>
                  </to>
                </anchor>
              </controlPr>
            </control>
          </mc:Choice>
        </mc:AlternateContent>
        <mc:AlternateContent xmlns:mc="http://schemas.openxmlformats.org/markup-compatibility/2006">
          <mc:Choice Requires="x14">
            <control shapeId="3679" r:id="rId297" name="Drop Down 607">
              <controlPr defaultSize="0" autoFill="0" autoLine="0" autoPict="0">
                <anchor moveWithCells="1" sizeWithCells="1">
                  <from>
                    <xdr:col>1</xdr:col>
                    <xdr:colOff>1171575</xdr:colOff>
                    <xdr:row>97</xdr:row>
                    <xdr:rowOff>9525</xdr:rowOff>
                  </from>
                  <to>
                    <xdr:col>3</xdr:col>
                    <xdr:colOff>9525</xdr:colOff>
                    <xdr:row>98</xdr:row>
                    <xdr:rowOff>19050</xdr:rowOff>
                  </to>
                </anchor>
              </controlPr>
            </control>
          </mc:Choice>
        </mc:AlternateContent>
        <mc:AlternateContent xmlns:mc="http://schemas.openxmlformats.org/markup-compatibility/2006">
          <mc:Choice Requires="x14">
            <control shapeId="3680" r:id="rId298" name="Drop Down 608">
              <controlPr defaultSize="0" autoFill="0" autoLine="0" autoPict="0">
                <anchor moveWithCells="1" sizeWithCells="1">
                  <from>
                    <xdr:col>1</xdr:col>
                    <xdr:colOff>1171575</xdr:colOff>
                    <xdr:row>100</xdr:row>
                    <xdr:rowOff>9525</xdr:rowOff>
                  </from>
                  <to>
                    <xdr:col>3</xdr:col>
                    <xdr:colOff>9525</xdr:colOff>
                    <xdr:row>101</xdr:row>
                    <xdr:rowOff>19050</xdr:rowOff>
                  </to>
                </anchor>
              </controlPr>
            </control>
          </mc:Choice>
        </mc:AlternateContent>
        <mc:AlternateContent xmlns:mc="http://schemas.openxmlformats.org/markup-compatibility/2006">
          <mc:Choice Requires="x14">
            <control shapeId="3681" r:id="rId299" name="Drop Down 609">
              <controlPr defaultSize="0" autoFill="0" autoLine="0" autoPict="0">
                <anchor moveWithCells="1" sizeWithCells="1">
                  <from>
                    <xdr:col>1</xdr:col>
                    <xdr:colOff>1152525</xdr:colOff>
                    <xdr:row>102</xdr:row>
                    <xdr:rowOff>219075</xdr:rowOff>
                  </from>
                  <to>
                    <xdr:col>2</xdr:col>
                    <xdr:colOff>542925</xdr:colOff>
                    <xdr:row>104</xdr:row>
                    <xdr:rowOff>0</xdr:rowOff>
                  </to>
                </anchor>
              </controlPr>
            </control>
          </mc:Choice>
        </mc:AlternateContent>
        <mc:AlternateContent xmlns:mc="http://schemas.openxmlformats.org/markup-compatibility/2006">
          <mc:Choice Requires="x14">
            <control shapeId="3682" r:id="rId300" name="Drop Down 610">
              <controlPr defaultSize="0" autoFill="0" autoLine="0" autoPict="0">
                <anchor moveWithCells="1" sizeWithCells="1">
                  <from>
                    <xdr:col>1</xdr:col>
                    <xdr:colOff>1162050</xdr:colOff>
                    <xdr:row>106</xdr:row>
                    <xdr:rowOff>28575</xdr:rowOff>
                  </from>
                  <to>
                    <xdr:col>2</xdr:col>
                    <xdr:colOff>542925</xdr:colOff>
                    <xdr:row>107</xdr:row>
                    <xdr:rowOff>28575</xdr:rowOff>
                  </to>
                </anchor>
              </controlPr>
            </control>
          </mc:Choice>
        </mc:AlternateContent>
        <mc:AlternateContent xmlns:mc="http://schemas.openxmlformats.org/markup-compatibility/2006">
          <mc:Choice Requires="x14">
            <control shapeId="3683" r:id="rId301" name="Drop Down 611">
              <controlPr defaultSize="0" autoFill="0" autoLine="0" autoPict="0">
                <anchor moveWithCells="1" sizeWithCells="1">
                  <from>
                    <xdr:col>1</xdr:col>
                    <xdr:colOff>1152525</xdr:colOff>
                    <xdr:row>109</xdr:row>
                    <xdr:rowOff>28575</xdr:rowOff>
                  </from>
                  <to>
                    <xdr:col>2</xdr:col>
                    <xdr:colOff>542925</xdr:colOff>
                    <xdr:row>110</xdr:row>
                    <xdr:rowOff>38100</xdr:rowOff>
                  </to>
                </anchor>
              </controlPr>
            </control>
          </mc:Choice>
        </mc:AlternateContent>
        <mc:AlternateContent xmlns:mc="http://schemas.openxmlformats.org/markup-compatibility/2006">
          <mc:Choice Requires="x14">
            <control shapeId="3684" r:id="rId302" name="Drop Down 612">
              <controlPr defaultSize="0" autoFill="0" autoLine="0" autoPict="0">
                <anchor moveWithCells="1" sizeWithCells="1">
                  <from>
                    <xdr:col>1</xdr:col>
                    <xdr:colOff>1143000</xdr:colOff>
                    <xdr:row>112</xdr:row>
                    <xdr:rowOff>19050</xdr:rowOff>
                  </from>
                  <to>
                    <xdr:col>2</xdr:col>
                    <xdr:colOff>533400</xdr:colOff>
                    <xdr:row>113</xdr:row>
                    <xdr:rowOff>28575</xdr:rowOff>
                  </to>
                </anchor>
              </controlPr>
            </control>
          </mc:Choice>
        </mc:AlternateContent>
        <mc:AlternateContent xmlns:mc="http://schemas.openxmlformats.org/markup-compatibility/2006">
          <mc:Choice Requires="x14">
            <control shapeId="3686" r:id="rId303" name="Drop Down 614">
              <controlPr defaultSize="0" autoFill="0" autoLine="0" autoPict="0">
                <anchor moveWithCells="1" sizeWithCells="1">
                  <from>
                    <xdr:col>1</xdr:col>
                    <xdr:colOff>1190625</xdr:colOff>
                    <xdr:row>114</xdr:row>
                    <xdr:rowOff>219075</xdr:rowOff>
                  </from>
                  <to>
                    <xdr:col>3</xdr:col>
                    <xdr:colOff>38100</xdr:colOff>
                    <xdr:row>116</xdr:row>
                    <xdr:rowOff>0</xdr:rowOff>
                  </to>
                </anchor>
              </controlPr>
            </control>
          </mc:Choice>
        </mc:AlternateContent>
        <mc:AlternateContent xmlns:mc="http://schemas.openxmlformats.org/markup-compatibility/2006">
          <mc:Choice Requires="x14">
            <control shapeId="3687" r:id="rId304" name="Drop Down 615">
              <controlPr defaultSize="0" autoFill="0" autoLine="0" autoPict="0">
                <anchor moveWithCells="1" sizeWithCells="1">
                  <from>
                    <xdr:col>1</xdr:col>
                    <xdr:colOff>1143000</xdr:colOff>
                    <xdr:row>118</xdr:row>
                    <xdr:rowOff>0</xdr:rowOff>
                  </from>
                  <to>
                    <xdr:col>2</xdr:col>
                    <xdr:colOff>533400</xdr:colOff>
                    <xdr:row>119</xdr:row>
                    <xdr:rowOff>9525</xdr:rowOff>
                  </to>
                </anchor>
              </controlPr>
            </control>
          </mc:Choice>
        </mc:AlternateContent>
        <mc:AlternateContent xmlns:mc="http://schemas.openxmlformats.org/markup-compatibility/2006">
          <mc:Choice Requires="x14">
            <control shapeId="3688" r:id="rId305" name="Drop Down 616">
              <controlPr defaultSize="0" autoFill="0" autoLine="0" autoPict="0">
                <anchor moveWithCells="1" sizeWithCells="1">
                  <from>
                    <xdr:col>1</xdr:col>
                    <xdr:colOff>1171575</xdr:colOff>
                    <xdr:row>121</xdr:row>
                    <xdr:rowOff>0</xdr:rowOff>
                  </from>
                  <to>
                    <xdr:col>3</xdr:col>
                    <xdr:colOff>9525</xdr:colOff>
                    <xdr:row>122</xdr:row>
                    <xdr:rowOff>9525</xdr:rowOff>
                  </to>
                </anchor>
              </controlPr>
            </control>
          </mc:Choice>
        </mc:AlternateContent>
        <mc:AlternateContent xmlns:mc="http://schemas.openxmlformats.org/markup-compatibility/2006">
          <mc:Choice Requires="x14">
            <control shapeId="3689" r:id="rId306" name="Drop Down 617">
              <controlPr defaultSize="0" autoFill="0" autoLine="0" autoPict="0">
                <anchor moveWithCells="1" sizeWithCells="1">
                  <from>
                    <xdr:col>1</xdr:col>
                    <xdr:colOff>1152525</xdr:colOff>
                    <xdr:row>123</xdr:row>
                    <xdr:rowOff>219075</xdr:rowOff>
                  </from>
                  <to>
                    <xdr:col>2</xdr:col>
                    <xdr:colOff>542925</xdr:colOff>
                    <xdr:row>125</xdr:row>
                    <xdr:rowOff>0</xdr:rowOff>
                  </to>
                </anchor>
              </controlPr>
            </control>
          </mc:Choice>
        </mc:AlternateContent>
        <mc:AlternateContent xmlns:mc="http://schemas.openxmlformats.org/markup-compatibility/2006">
          <mc:Choice Requires="x14">
            <control shapeId="3690" r:id="rId307" name="Drop Down 618">
              <controlPr defaultSize="0" autoFill="0" autoLine="0" autoPict="0">
                <anchor moveWithCells="1" sizeWithCells="1">
                  <from>
                    <xdr:col>1</xdr:col>
                    <xdr:colOff>1133475</xdr:colOff>
                    <xdr:row>126</xdr:row>
                    <xdr:rowOff>209550</xdr:rowOff>
                  </from>
                  <to>
                    <xdr:col>2</xdr:col>
                    <xdr:colOff>514350</xdr:colOff>
                    <xdr:row>128</xdr:row>
                    <xdr:rowOff>0</xdr:rowOff>
                  </to>
                </anchor>
              </controlPr>
            </control>
          </mc:Choice>
        </mc:AlternateContent>
        <mc:AlternateContent xmlns:mc="http://schemas.openxmlformats.org/markup-compatibility/2006">
          <mc:Choice Requires="x14">
            <control shapeId="3691" r:id="rId308" name="Drop Down 619">
              <controlPr defaultSize="0" autoFill="0" autoLine="0" autoPict="0">
                <anchor moveWithCells="1" sizeWithCells="1">
                  <from>
                    <xdr:col>1</xdr:col>
                    <xdr:colOff>1171575</xdr:colOff>
                    <xdr:row>130</xdr:row>
                    <xdr:rowOff>0</xdr:rowOff>
                  </from>
                  <to>
                    <xdr:col>3</xdr:col>
                    <xdr:colOff>0</xdr:colOff>
                    <xdr:row>131</xdr:row>
                    <xdr:rowOff>0</xdr:rowOff>
                  </to>
                </anchor>
              </controlPr>
            </control>
          </mc:Choice>
        </mc:AlternateContent>
        <mc:AlternateContent xmlns:mc="http://schemas.openxmlformats.org/markup-compatibility/2006">
          <mc:Choice Requires="x14">
            <control shapeId="3692" r:id="rId309" name="Drop Down 620">
              <controlPr defaultSize="0" autoFill="0" autoLine="0" autoPict="0">
                <anchor moveWithCells="1" sizeWithCells="1">
                  <from>
                    <xdr:col>1</xdr:col>
                    <xdr:colOff>1171575</xdr:colOff>
                    <xdr:row>132</xdr:row>
                    <xdr:rowOff>219075</xdr:rowOff>
                  </from>
                  <to>
                    <xdr:col>3</xdr:col>
                    <xdr:colOff>9525</xdr:colOff>
                    <xdr:row>134</xdr:row>
                    <xdr:rowOff>0</xdr:rowOff>
                  </to>
                </anchor>
              </controlPr>
            </control>
          </mc:Choice>
        </mc:AlternateContent>
        <mc:AlternateContent xmlns:mc="http://schemas.openxmlformats.org/markup-compatibility/2006">
          <mc:Choice Requires="x14">
            <control shapeId="3693" r:id="rId310" name="Drop Down 621">
              <controlPr defaultSize="0" autoFill="0" autoLine="0" autoPict="0">
                <anchor moveWithCells="1" sizeWithCells="1">
                  <from>
                    <xdr:col>1</xdr:col>
                    <xdr:colOff>1162050</xdr:colOff>
                    <xdr:row>136</xdr:row>
                    <xdr:rowOff>9525</xdr:rowOff>
                  </from>
                  <to>
                    <xdr:col>3</xdr:col>
                    <xdr:colOff>9525</xdr:colOff>
                    <xdr:row>137</xdr:row>
                    <xdr:rowOff>9525</xdr:rowOff>
                  </to>
                </anchor>
              </controlPr>
            </control>
          </mc:Choice>
        </mc:AlternateContent>
        <mc:AlternateContent xmlns:mc="http://schemas.openxmlformats.org/markup-compatibility/2006">
          <mc:Choice Requires="x14">
            <control shapeId="3694" r:id="rId311" name="Drop Down 622">
              <controlPr defaultSize="0" autoFill="0" autoLine="0" autoPict="0">
                <anchor moveWithCells="1" sizeWithCells="1">
                  <from>
                    <xdr:col>1</xdr:col>
                    <xdr:colOff>1152525</xdr:colOff>
                    <xdr:row>139</xdr:row>
                    <xdr:rowOff>9525</xdr:rowOff>
                  </from>
                  <to>
                    <xdr:col>3</xdr:col>
                    <xdr:colOff>0</xdr:colOff>
                    <xdr:row>140</xdr:row>
                    <xdr:rowOff>19050</xdr:rowOff>
                  </to>
                </anchor>
              </controlPr>
            </control>
          </mc:Choice>
        </mc:AlternateContent>
        <mc:AlternateContent xmlns:mc="http://schemas.openxmlformats.org/markup-compatibility/2006">
          <mc:Choice Requires="x14">
            <control shapeId="3695" r:id="rId312" name="Drop Down 623">
              <controlPr defaultSize="0" autoFill="0" autoLine="0" autoPict="0">
                <anchor moveWithCells="1" sizeWithCells="1">
                  <from>
                    <xdr:col>1</xdr:col>
                    <xdr:colOff>1171575</xdr:colOff>
                    <xdr:row>141</xdr:row>
                    <xdr:rowOff>219075</xdr:rowOff>
                  </from>
                  <to>
                    <xdr:col>3</xdr:col>
                    <xdr:colOff>9525</xdr:colOff>
                    <xdr:row>142</xdr:row>
                    <xdr:rowOff>219075</xdr:rowOff>
                  </to>
                </anchor>
              </controlPr>
            </control>
          </mc:Choice>
        </mc:AlternateContent>
        <mc:AlternateContent xmlns:mc="http://schemas.openxmlformats.org/markup-compatibility/2006">
          <mc:Choice Requires="x14">
            <control shapeId="3696" r:id="rId313" name="Drop Down 624">
              <controlPr defaultSize="0" autoFill="0" autoLine="0" autoPict="0">
                <anchor moveWithCells="1" sizeWithCells="1">
                  <from>
                    <xdr:col>1</xdr:col>
                    <xdr:colOff>1143000</xdr:colOff>
                    <xdr:row>144</xdr:row>
                    <xdr:rowOff>219075</xdr:rowOff>
                  </from>
                  <to>
                    <xdr:col>2</xdr:col>
                    <xdr:colOff>533400</xdr:colOff>
                    <xdr:row>146</xdr:row>
                    <xdr:rowOff>0</xdr:rowOff>
                  </to>
                </anchor>
              </controlPr>
            </control>
          </mc:Choice>
        </mc:AlternateContent>
        <mc:AlternateContent xmlns:mc="http://schemas.openxmlformats.org/markup-compatibility/2006">
          <mc:Choice Requires="x14">
            <control shapeId="3697" r:id="rId314" name="Drop Down 625">
              <controlPr defaultSize="0" autoFill="0" autoLine="0" autoPict="0">
                <anchor moveWithCells="1" sizeWithCells="1">
                  <from>
                    <xdr:col>1</xdr:col>
                    <xdr:colOff>1143000</xdr:colOff>
                    <xdr:row>148</xdr:row>
                    <xdr:rowOff>9525</xdr:rowOff>
                  </from>
                  <to>
                    <xdr:col>2</xdr:col>
                    <xdr:colOff>533400</xdr:colOff>
                    <xdr:row>149</xdr:row>
                    <xdr:rowOff>19050</xdr:rowOff>
                  </to>
                </anchor>
              </controlPr>
            </control>
          </mc:Choice>
        </mc:AlternateContent>
        <mc:AlternateContent xmlns:mc="http://schemas.openxmlformats.org/markup-compatibility/2006">
          <mc:Choice Requires="x14">
            <control shapeId="3698" r:id="rId315" name="Drop Down 626">
              <controlPr defaultSize="0" autoFill="0" autoLine="0" autoPict="0">
                <anchor moveWithCells="1" sizeWithCells="1">
                  <from>
                    <xdr:col>1</xdr:col>
                    <xdr:colOff>1162050</xdr:colOff>
                    <xdr:row>151</xdr:row>
                    <xdr:rowOff>0</xdr:rowOff>
                  </from>
                  <to>
                    <xdr:col>2</xdr:col>
                    <xdr:colOff>533400</xdr:colOff>
                    <xdr:row>152</xdr:row>
                    <xdr:rowOff>9525</xdr:rowOff>
                  </to>
                </anchor>
              </controlPr>
            </control>
          </mc:Choice>
        </mc:AlternateContent>
        <mc:AlternateContent xmlns:mc="http://schemas.openxmlformats.org/markup-compatibility/2006">
          <mc:Choice Requires="x14">
            <control shapeId="3699" r:id="rId316" name="Drop Down 627">
              <controlPr defaultSize="0" autoFill="0" autoLine="0" autoPict="0">
                <anchor moveWithCells="1" sizeWithCells="1">
                  <from>
                    <xdr:col>1</xdr:col>
                    <xdr:colOff>1162050</xdr:colOff>
                    <xdr:row>154</xdr:row>
                    <xdr:rowOff>9525</xdr:rowOff>
                  </from>
                  <to>
                    <xdr:col>2</xdr:col>
                    <xdr:colOff>533400</xdr:colOff>
                    <xdr:row>155</xdr:row>
                    <xdr:rowOff>19050</xdr:rowOff>
                  </to>
                </anchor>
              </controlPr>
            </control>
          </mc:Choice>
        </mc:AlternateContent>
        <mc:AlternateContent xmlns:mc="http://schemas.openxmlformats.org/markup-compatibility/2006">
          <mc:Choice Requires="x14">
            <control shapeId="3700" r:id="rId317" name="Drop Down 628">
              <controlPr defaultSize="0" autoFill="0" autoLine="0" autoPict="0">
                <anchor moveWithCells="1" sizeWithCells="1">
                  <from>
                    <xdr:col>1</xdr:col>
                    <xdr:colOff>1152525</xdr:colOff>
                    <xdr:row>157</xdr:row>
                    <xdr:rowOff>19050</xdr:rowOff>
                  </from>
                  <to>
                    <xdr:col>2</xdr:col>
                    <xdr:colOff>542925</xdr:colOff>
                    <xdr:row>158</xdr:row>
                    <xdr:rowOff>28575</xdr:rowOff>
                  </to>
                </anchor>
              </controlPr>
            </control>
          </mc:Choice>
        </mc:AlternateContent>
        <mc:AlternateContent xmlns:mc="http://schemas.openxmlformats.org/markup-compatibility/2006">
          <mc:Choice Requires="x14">
            <control shapeId="3701" r:id="rId318" name="Drop Down 629">
              <controlPr defaultSize="0" autoFill="0" autoLine="0" autoPict="0">
                <anchor moveWithCells="1" sizeWithCells="1">
                  <from>
                    <xdr:col>1</xdr:col>
                    <xdr:colOff>1162050</xdr:colOff>
                    <xdr:row>160</xdr:row>
                    <xdr:rowOff>19050</xdr:rowOff>
                  </from>
                  <to>
                    <xdr:col>2</xdr:col>
                    <xdr:colOff>533400</xdr:colOff>
                    <xdr:row>161</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A15"/>
  <sheetViews>
    <sheetView showGridLines="0" workbookViewId="0">
      <selection activeCell="A15" sqref="A15"/>
    </sheetView>
  </sheetViews>
  <sheetFormatPr defaultRowHeight="12.75" x14ac:dyDescent="0.2"/>
  <cols>
    <col min="1" max="1" width="118.85546875" style="96" customWidth="1"/>
  </cols>
  <sheetData>
    <row r="1" spans="1:1" x14ac:dyDescent="0.2">
      <c r="A1" s="94" t="s">
        <v>102</v>
      </c>
    </row>
    <row r="2" spans="1:1" ht="38.25" customHeight="1" x14ac:dyDescent="0.2">
      <c r="A2" s="95" t="s">
        <v>104</v>
      </c>
    </row>
    <row r="3" spans="1:1" s="157" customFormat="1" ht="35.25" customHeight="1" x14ac:dyDescent="0.2">
      <c r="A3" s="158" t="s">
        <v>105</v>
      </c>
    </row>
    <row r="4" spans="1:1" s="157" customFormat="1" ht="36.75" customHeight="1" x14ac:dyDescent="0.2">
      <c r="A4" s="158" t="s">
        <v>156</v>
      </c>
    </row>
    <row r="5" spans="1:1" s="157" customFormat="1" ht="28.5" customHeight="1" x14ac:dyDescent="0.2">
      <c r="A5" s="158" t="s">
        <v>157</v>
      </c>
    </row>
    <row r="6" spans="1:1" s="157" customFormat="1" ht="30.75" customHeight="1" x14ac:dyDescent="0.2">
      <c r="A6" s="158" t="s">
        <v>103</v>
      </c>
    </row>
    <row r="7" spans="1:1" s="157" customFormat="1" ht="24.75" customHeight="1" x14ac:dyDescent="0.2">
      <c r="A7" s="158" t="s">
        <v>158</v>
      </c>
    </row>
    <row r="8" spans="1:1" s="157" customFormat="1" ht="18.75" customHeight="1" x14ac:dyDescent="0.2">
      <c r="A8" s="158" t="s">
        <v>159</v>
      </c>
    </row>
    <row r="9" spans="1:1" s="157" customFormat="1" ht="44.25" customHeight="1" x14ac:dyDescent="0.2">
      <c r="A9" s="58" t="s">
        <v>160</v>
      </c>
    </row>
    <row r="10" spans="1:1" s="157" customFormat="1" ht="13.5" customHeight="1" x14ac:dyDescent="0.2">
      <c r="A10" s="58"/>
    </row>
    <row r="11" spans="1:1" s="157" customFormat="1" ht="61.5" customHeight="1" x14ac:dyDescent="0.2">
      <c r="A11" s="58" t="s">
        <v>124</v>
      </c>
    </row>
    <row r="12" spans="1:1" s="157" customFormat="1" ht="8.25" customHeight="1" x14ac:dyDescent="0.2">
      <c r="A12" s="58"/>
    </row>
    <row r="13" spans="1:1" s="157" customFormat="1" ht="25.5" x14ac:dyDescent="0.2">
      <c r="A13" s="58" t="s">
        <v>190</v>
      </c>
    </row>
    <row r="14" spans="1:1" s="157" customFormat="1" x14ac:dyDescent="0.2">
      <c r="A14" s="58"/>
    </row>
    <row r="15" spans="1:1" s="157" customFormat="1" ht="27" customHeight="1" x14ac:dyDescent="0.2">
      <c r="A15" s="58" t="s">
        <v>191</v>
      </c>
    </row>
  </sheetData>
  <sheetProtection algorithmName="SHA-512" hashValue="+G3Av1WGpHuR9neDVLJJui4r7bRphmqvwkXTCofAeEWbC+98wXNhMZZCB58XDrOdoPLvu6TkGAMxRWLbAYPBWQ==" saltValue="gjLfv5CPiKFu0Zn2nw57FA==" spinCount="100000" sheet="1" objects="1" scenarios="1"/>
  <customSheetViews>
    <customSheetView guid="{DCFAC535-E3F1-45EC-A63D-2E956F3DA7F7}" showGridLines="0">
      <selection activeCell="A9" sqref="A9"/>
      <pageMargins left="0.78740157499999996" right="0.78740157499999996" top="0.984251969" bottom="0.984251969" header="0.4921259845" footer="0.4921259845"/>
      <pageSetup paperSize="9" orientation="portrait" r:id="rId1"/>
      <headerFooter alignWithMargins="0"/>
    </customSheetView>
  </customSheetViews>
  <phoneticPr fontId="11" type="noConversion"/>
  <pageMargins left="0.78740157499999996" right="0.78740157499999996" top="0.984251969" bottom="0.984251969" header="0.4921259845" footer="0.4921259845"/>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8"/>
  <dimension ref="A1:I51"/>
  <sheetViews>
    <sheetView showGridLines="0" zoomScaleNormal="100" workbookViewId="0">
      <selection activeCell="I17" sqref="I17"/>
    </sheetView>
  </sheetViews>
  <sheetFormatPr defaultColWidth="9.140625" defaultRowHeight="12.75" x14ac:dyDescent="0.2"/>
  <cols>
    <col min="1" max="1" width="4.7109375" style="8" customWidth="1"/>
    <col min="2" max="2" width="12.140625" style="8" customWidth="1"/>
    <col min="3" max="3" width="25.85546875" style="8" customWidth="1"/>
    <col min="4" max="4" width="16.28515625" style="8" customWidth="1"/>
    <col min="5" max="5" width="11.42578125" style="8" customWidth="1"/>
    <col min="6" max="6" width="12.28515625" style="8" customWidth="1"/>
    <col min="7" max="7" width="13.28515625" style="8" customWidth="1"/>
    <col min="8" max="8" width="18.85546875" style="8" customWidth="1"/>
    <col min="9" max="16384" width="9.140625" style="8"/>
  </cols>
  <sheetData>
    <row r="1" spans="1:7" ht="48" customHeight="1" thickBot="1" x14ac:dyDescent="0.25">
      <c r="G1" s="144"/>
    </row>
    <row r="2" spans="1:7" ht="18.75" customHeight="1" thickBot="1" x14ac:dyDescent="0.25">
      <c r="A2" s="410"/>
      <c r="B2" s="410"/>
      <c r="C2" s="410"/>
      <c r="D2" s="410"/>
      <c r="E2" s="410"/>
      <c r="F2" s="410"/>
      <c r="G2" s="410"/>
    </row>
    <row r="3" spans="1:7" ht="17.25" customHeight="1" thickBot="1" x14ac:dyDescent="0.25">
      <c r="A3" s="411" t="s">
        <v>53</v>
      </c>
      <c r="B3" s="411"/>
      <c r="C3" s="411"/>
      <c r="D3" s="86"/>
      <c r="E3" s="76" t="s">
        <v>74</v>
      </c>
      <c r="F3" s="414"/>
      <c r="G3" s="415"/>
    </row>
    <row r="4" spans="1:7" ht="15" thickBot="1" x14ac:dyDescent="0.25">
      <c r="A4" s="11" t="s">
        <v>31</v>
      </c>
      <c r="B4" s="12"/>
      <c r="C4" s="13"/>
      <c r="D4" s="12"/>
      <c r="E4" s="11" t="s">
        <v>54</v>
      </c>
      <c r="F4" s="12"/>
      <c r="G4" s="13"/>
    </row>
    <row r="5" spans="1:7" ht="15.75" customHeight="1" thickBot="1" x14ac:dyDescent="0.25">
      <c r="A5" s="412"/>
      <c r="B5" s="412"/>
      <c r="C5" s="412"/>
      <c r="D5" s="87"/>
      <c r="E5" s="413"/>
      <c r="F5" s="413"/>
      <c r="G5" s="413"/>
    </row>
    <row r="6" spans="1:7" ht="13.5" customHeight="1" thickBot="1" x14ac:dyDescent="0.25">
      <c r="A6" s="408" t="s">
        <v>38</v>
      </c>
      <c r="B6" s="408"/>
      <c r="C6" s="408"/>
      <c r="D6" s="408"/>
      <c r="E6" s="408"/>
      <c r="F6" s="408"/>
      <c r="G6" s="408"/>
    </row>
    <row r="7" spans="1:7" ht="48.75" thickBot="1" x14ac:dyDescent="0.25">
      <c r="A7" s="14" t="s">
        <v>40</v>
      </c>
      <c r="B7" s="15" t="s">
        <v>19</v>
      </c>
      <c r="C7" s="15" t="s">
        <v>21</v>
      </c>
      <c r="D7" s="15" t="s">
        <v>93</v>
      </c>
      <c r="E7" s="15" t="s">
        <v>23</v>
      </c>
      <c r="F7" s="15" t="s">
        <v>55</v>
      </c>
      <c r="G7" s="16" t="s">
        <v>56</v>
      </c>
    </row>
    <row r="8" spans="1:7" ht="25.5" customHeight="1" thickBot="1" x14ac:dyDescent="0.25">
      <c r="A8" s="409" t="s">
        <v>30</v>
      </c>
      <c r="B8" s="409"/>
      <c r="C8" s="409"/>
      <c r="D8" s="409"/>
      <c r="E8" s="409"/>
      <c r="F8" s="409"/>
      <c r="G8" s="17">
        <f>SUM(G9:G38)</f>
        <v>0</v>
      </c>
    </row>
    <row r="9" spans="1:7" x14ac:dyDescent="0.2">
      <c r="A9" s="18">
        <v>1</v>
      </c>
      <c r="B9" s="19"/>
      <c r="C9" s="20"/>
      <c r="D9" s="20"/>
      <c r="E9" s="21"/>
      <c r="F9" s="22"/>
      <c r="G9" s="23"/>
    </row>
    <row r="10" spans="1:7" x14ac:dyDescent="0.2">
      <c r="A10" s="24">
        <f t="shared" ref="A10:A38" si="0">A9+1</f>
        <v>2</v>
      </c>
      <c r="B10" s="25"/>
      <c r="C10" s="26"/>
      <c r="D10" s="26"/>
      <c r="E10" s="27"/>
      <c r="F10" s="28"/>
      <c r="G10" s="29"/>
    </row>
    <row r="11" spans="1:7" x14ac:dyDescent="0.2">
      <c r="A11" s="24">
        <f t="shared" si="0"/>
        <v>3</v>
      </c>
      <c r="B11" s="25"/>
      <c r="C11" s="26"/>
      <c r="D11" s="26"/>
      <c r="E11" s="27"/>
      <c r="F11" s="28"/>
      <c r="G11" s="29"/>
    </row>
    <row r="12" spans="1:7" x14ac:dyDescent="0.2">
      <c r="A12" s="24">
        <f t="shared" si="0"/>
        <v>4</v>
      </c>
      <c r="B12" s="25"/>
      <c r="C12" s="26"/>
      <c r="D12" s="26"/>
      <c r="E12" s="27"/>
      <c r="F12" s="28"/>
      <c r="G12" s="29"/>
    </row>
    <row r="13" spans="1:7" x14ac:dyDescent="0.2">
      <c r="A13" s="24">
        <f t="shared" si="0"/>
        <v>5</v>
      </c>
      <c r="B13" s="25"/>
      <c r="C13" s="26"/>
      <c r="D13" s="26"/>
      <c r="E13" s="27"/>
      <c r="F13" s="28"/>
      <c r="G13" s="29"/>
    </row>
    <row r="14" spans="1:7" x14ac:dyDescent="0.2">
      <c r="A14" s="24">
        <f t="shared" si="0"/>
        <v>6</v>
      </c>
      <c r="B14" s="25"/>
      <c r="C14" s="26"/>
      <c r="D14" s="26"/>
      <c r="E14" s="27"/>
      <c r="F14" s="28"/>
      <c r="G14" s="29"/>
    </row>
    <row r="15" spans="1:7" x14ac:dyDescent="0.2">
      <c r="A15" s="24">
        <f t="shared" si="0"/>
        <v>7</v>
      </c>
      <c r="B15" s="25"/>
      <c r="C15" s="26"/>
      <c r="D15" s="26"/>
      <c r="E15" s="27"/>
      <c r="F15" s="28"/>
      <c r="G15" s="29"/>
    </row>
    <row r="16" spans="1:7" x14ac:dyDescent="0.2">
      <c r="A16" s="24">
        <f t="shared" si="0"/>
        <v>8</v>
      </c>
      <c r="B16" s="25"/>
      <c r="C16" s="26"/>
      <c r="D16" s="26"/>
      <c r="E16" s="27"/>
      <c r="F16" s="28"/>
      <c r="G16" s="29"/>
    </row>
    <row r="17" spans="1:7" x14ac:dyDescent="0.2">
      <c r="A17" s="24">
        <f t="shared" si="0"/>
        <v>9</v>
      </c>
      <c r="B17" s="25"/>
      <c r="C17" s="26"/>
      <c r="D17" s="26"/>
      <c r="E17" s="27"/>
      <c r="F17" s="28"/>
      <c r="G17" s="29"/>
    </row>
    <row r="18" spans="1:7" x14ac:dyDescent="0.2">
      <c r="A18" s="24">
        <f t="shared" si="0"/>
        <v>10</v>
      </c>
      <c r="B18" s="25"/>
      <c r="C18" s="26"/>
      <c r="D18" s="26"/>
      <c r="E18" s="27"/>
      <c r="F18" s="28"/>
      <c r="G18" s="29"/>
    </row>
    <row r="19" spans="1:7" x14ac:dyDescent="0.2">
      <c r="A19" s="24">
        <f t="shared" si="0"/>
        <v>11</v>
      </c>
      <c r="B19" s="25"/>
      <c r="C19" s="26"/>
      <c r="D19" s="26"/>
      <c r="E19" s="27"/>
      <c r="F19" s="28"/>
      <c r="G19" s="29"/>
    </row>
    <row r="20" spans="1:7" x14ac:dyDescent="0.2">
      <c r="A20" s="24">
        <f t="shared" si="0"/>
        <v>12</v>
      </c>
      <c r="B20" s="25"/>
      <c r="C20" s="26"/>
      <c r="D20" s="26"/>
      <c r="E20" s="27"/>
      <c r="F20" s="28"/>
      <c r="G20" s="29"/>
    </row>
    <row r="21" spans="1:7" x14ac:dyDescent="0.2">
      <c r="A21" s="24">
        <f t="shared" si="0"/>
        <v>13</v>
      </c>
      <c r="B21" s="25"/>
      <c r="C21" s="26"/>
      <c r="D21" s="26"/>
      <c r="E21" s="27"/>
      <c r="F21" s="28"/>
      <c r="G21" s="29"/>
    </row>
    <row r="22" spans="1:7" x14ac:dyDescent="0.2">
      <c r="A22" s="24">
        <f t="shared" si="0"/>
        <v>14</v>
      </c>
      <c r="B22" s="25"/>
      <c r="C22" s="26"/>
      <c r="D22" s="26"/>
      <c r="E22" s="27"/>
      <c r="F22" s="28"/>
      <c r="G22" s="29"/>
    </row>
    <row r="23" spans="1:7" x14ac:dyDescent="0.2">
      <c r="A23" s="24">
        <f t="shared" si="0"/>
        <v>15</v>
      </c>
      <c r="B23" s="25"/>
      <c r="C23" s="26"/>
      <c r="D23" s="26"/>
      <c r="E23" s="27"/>
      <c r="F23" s="28"/>
      <c r="G23" s="29"/>
    </row>
    <row r="24" spans="1:7" x14ac:dyDescent="0.2">
      <c r="A24" s="24">
        <f t="shared" si="0"/>
        <v>16</v>
      </c>
      <c r="B24" s="25"/>
      <c r="C24" s="26"/>
      <c r="D24" s="26"/>
      <c r="E24" s="27"/>
      <c r="F24" s="28"/>
      <c r="G24" s="29"/>
    </row>
    <row r="25" spans="1:7" x14ac:dyDescent="0.2">
      <c r="A25" s="24">
        <f t="shared" si="0"/>
        <v>17</v>
      </c>
      <c r="B25" s="25"/>
      <c r="C25" s="26"/>
      <c r="D25" s="26"/>
      <c r="E25" s="27"/>
      <c r="F25" s="28"/>
      <c r="G25" s="29"/>
    </row>
    <row r="26" spans="1:7" x14ac:dyDescent="0.2">
      <c r="A26" s="24">
        <f t="shared" si="0"/>
        <v>18</v>
      </c>
      <c r="B26" s="25"/>
      <c r="C26" s="26"/>
      <c r="D26" s="26"/>
      <c r="E26" s="27"/>
      <c r="F26" s="28"/>
      <c r="G26" s="29"/>
    </row>
    <row r="27" spans="1:7" x14ac:dyDescent="0.2">
      <c r="A27" s="24">
        <f t="shared" si="0"/>
        <v>19</v>
      </c>
      <c r="B27" s="25"/>
      <c r="C27" s="26"/>
      <c r="D27" s="26"/>
      <c r="E27" s="27"/>
      <c r="F27" s="28"/>
      <c r="G27" s="29"/>
    </row>
    <row r="28" spans="1:7" x14ac:dyDescent="0.2">
      <c r="A28" s="24">
        <f t="shared" si="0"/>
        <v>20</v>
      </c>
      <c r="B28" s="25"/>
      <c r="C28" s="26"/>
      <c r="D28" s="26"/>
      <c r="E28" s="27"/>
      <c r="F28" s="28"/>
      <c r="G28" s="29"/>
    </row>
    <row r="29" spans="1:7" x14ac:dyDescent="0.2">
      <c r="A29" s="24">
        <f t="shared" si="0"/>
        <v>21</v>
      </c>
      <c r="B29" s="25"/>
      <c r="C29" s="26"/>
      <c r="D29" s="26"/>
      <c r="E29" s="27"/>
      <c r="F29" s="28"/>
      <c r="G29" s="29"/>
    </row>
    <row r="30" spans="1:7" x14ac:dyDescent="0.2">
      <c r="A30" s="24">
        <f t="shared" si="0"/>
        <v>22</v>
      </c>
      <c r="B30" s="25"/>
      <c r="C30" s="26"/>
      <c r="D30" s="26"/>
      <c r="E30" s="27"/>
      <c r="F30" s="28"/>
      <c r="G30" s="29"/>
    </row>
    <row r="31" spans="1:7" x14ac:dyDescent="0.2">
      <c r="A31" s="24">
        <f t="shared" si="0"/>
        <v>23</v>
      </c>
      <c r="B31" s="25"/>
      <c r="C31" s="26"/>
      <c r="D31" s="26"/>
      <c r="E31" s="27"/>
      <c r="F31" s="28"/>
      <c r="G31" s="29"/>
    </row>
    <row r="32" spans="1:7" x14ac:dyDescent="0.2">
      <c r="A32" s="24">
        <f t="shared" si="0"/>
        <v>24</v>
      </c>
      <c r="B32" s="25"/>
      <c r="C32" s="26"/>
      <c r="D32" s="26"/>
      <c r="E32" s="27"/>
      <c r="F32" s="28"/>
      <c r="G32" s="29"/>
    </row>
    <row r="33" spans="1:9" x14ac:dyDescent="0.2">
      <c r="A33" s="24">
        <f t="shared" si="0"/>
        <v>25</v>
      </c>
      <c r="B33" s="25"/>
      <c r="C33" s="26"/>
      <c r="D33" s="26"/>
      <c r="E33" s="27"/>
      <c r="F33" s="28"/>
      <c r="G33" s="29"/>
    </row>
    <row r="34" spans="1:9" x14ac:dyDescent="0.2">
      <c r="A34" s="24">
        <f t="shared" si="0"/>
        <v>26</v>
      </c>
      <c r="B34" s="25"/>
      <c r="C34" s="26"/>
      <c r="D34" s="26"/>
      <c r="E34" s="27"/>
      <c r="F34" s="28"/>
      <c r="G34" s="29"/>
    </row>
    <row r="35" spans="1:9" x14ac:dyDescent="0.2">
      <c r="A35" s="24">
        <f t="shared" si="0"/>
        <v>27</v>
      </c>
      <c r="B35" s="25"/>
      <c r="C35" s="26"/>
      <c r="D35" s="26"/>
      <c r="E35" s="27"/>
      <c r="F35" s="28"/>
      <c r="G35" s="29"/>
    </row>
    <row r="36" spans="1:9" x14ac:dyDescent="0.2">
      <c r="A36" s="24">
        <f t="shared" si="0"/>
        <v>28</v>
      </c>
      <c r="B36" s="25"/>
      <c r="C36" s="26"/>
      <c r="D36" s="26"/>
      <c r="E36" s="27"/>
      <c r="F36" s="28"/>
      <c r="G36" s="29"/>
    </row>
    <row r="37" spans="1:9" x14ac:dyDescent="0.2">
      <c r="A37" s="24">
        <f t="shared" si="0"/>
        <v>29</v>
      </c>
      <c r="B37" s="25"/>
      <c r="C37" s="26"/>
      <c r="D37" s="26"/>
      <c r="E37" s="27"/>
      <c r="F37" s="28"/>
      <c r="G37" s="29"/>
    </row>
    <row r="38" spans="1:9" ht="12.75" customHeight="1" thickBot="1" x14ac:dyDescent="0.25">
      <c r="A38" s="30">
        <f t="shared" si="0"/>
        <v>30</v>
      </c>
      <c r="B38" s="31"/>
      <c r="C38" s="32"/>
      <c r="D38" s="32"/>
      <c r="E38" s="33"/>
      <c r="F38" s="34"/>
      <c r="G38" s="35"/>
    </row>
    <row r="39" spans="1:9" x14ac:dyDescent="0.2">
      <c r="A39" s="9"/>
      <c r="B39" s="9"/>
      <c r="C39" s="9"/>
      <c r="D39" s="9"/>
      <c r="E39" s="9"/>
      <c r="F39" s="9"/>
      <c r="G39" s="9"/>
      <c r="H39" s="9"/>
      <c r="I39" s="9"/>
    </row>
    <row r="40" spans="1:9" ht="24.75" customHeight="1" x14ac:dyDescent="0.2">
      <c r="A40" s="416" t="s">
        <v>189</v>
      </c>
      <c r="B40" s="416"/>
      <c r="C40" s="416"/>
      <c r="D40" s="416"/>
      <c r="E40" s="416"/>
      <c r="F40" s="416"/>
      <c r="G40" s="416"/>
      <c r="H40" s="88"/>
      <c r="I40" s="89"/>
    </row>
    <row r="41" spans="1:9" ht="26.25" customHeight="1" x14ac:dyDescent="0.2">
      <c r="A41" s="416" t="s">
        <v>68</v>
      </c>
      <c r="B41" s="416"/>
      <c r="C41" s="416"/>
      <c r="D41" s="416"/>
      <c r="E41" s="416"/>
      <c r="F41" s="416"/>
      <c r="G41" s="416"/>
      <c r="H41" s="88"/>
      <c r="I41" s="88"/>
    </row>
    <row r="42" spans="1:9" ht="15" customHeight="1" x14ac:dyDescent="0.2">
      <c r="A42" s="416" t="s">
        <v>69</v>
      </c>
      <c r="B42" s="416"/>
      <c r="C42" s="416"/>
      <c r="D42" s="416"/>
      <c r="E42" s="416"/>
      <c r="F42" s="416"/>
      <c r="G42" s="416"/>
      <c r="H42" s="88"/>
      <c r="I42" s="88"/>
    </row>
    <row r="43" spans="1:9" ht="27.75" customHeight="1" x14ac:dyDescent="0.2">
      <c r="A43" s="416" t="s">
        <v>70</v>
      </c>
      <c r="B43" s="416"/>
      <c r="C43" s="416"/>
      <c r="D43" s="416"/>
      <c r="E43" s="416"/>
      <c r="F43" s="416"/>
      <c r="G43" s="416"/>
      <c r="H43" s="88"/>
      <c r="I43" s="88"/>
    </row>
    <row r="44" spans="1:9" ht="26.25" customHeight="1" x14ac:dyDescent="0.2">
      <c r="A44" s="416" t="s">
        <v>47</v>
      </c>
      <c r="B44" s="416"/>
      <c r="C44" s="416"/>
      <c r="D44" s="416"/>
      <c r="E44" s="416"/>
      <c r="F44" s="416"/>
      <c r="G44" s="416"/>
      <c r="H44" s="88"/>
      <c r="I44" s="88"/>
    </row>
    <row r="45" spans="1:9" x14ac:dyDescent="0.2">
      <c r="A45" s="90"/>
      <c r="B45" s="90"/>
      <c r="C45" s="90"/>
      <c r="D45" s="90"/>
      <c r="E45" s="90"/>
      <c r="F45" s="90"/>
      <c r="G45" s="90"/>
      <c r="H45" s="90"/>
      <c r="I45" s="91"/>
    </row>
    <row r="46" spans="1:9" x14ac:dyDescent="0.2">
      <c r="A46" s="69" t="s">
        <v>48</v>
      </c>
      <c r="B46" s="70"/>
      <c r="C46" s="70"/>
      <c r="D46" s="70"/>
      <c r="E46" s="70"/>
      <c r="F46" s="71"/>
      <c r="G46" s="71"/>
      <c r="H46" s="67"/>
      <c r="I46" s="68"/>
    </row>
    <row r="47" spans="1:9" ht="12.75" customHeight="1" x14ac:dyDescent="0.2">
      <c r="A47" s="407" t="s">
        <v>49</v>
      </c>
      <c r="B47" s="407"/>
      <c r="C47" s="407" t="s">
        <v>50</v>
      </c>
      <c r="D47" s="407" t="s">
        <v>51</v>
      </c>
      <c r="E47" s="407"/>
      <c r="F47" s="397" t="s">
        <v>106</v>
      </c>
      <c r="G47" s="398"/>
      <c r="I47" s="68"/>
    </row>
    <row r="48" spans="1:9" x14ac:dyDescent="0.2">
      <c r="A48" s="407"/>
      <c r="B48" s="407"/>
      <c r="C48" s="407"/>
      <c r="D48" s="407"/>
      <c r="E48" s="407"/>
      <c r="F48" s="399"/>
      <c r="G48" s="400"/>
      <c r="I48" s="68"/>
    </row>
    <row r="49" spans="1:9" x14ac:dyDescent="0.2">
      <c r="A49" s="396"/>
      <c r="B49" s="396"/>
      <c r="C49" s="396"/>
      <c r="D49" s="396"/>
      <c r="E49" s="396"/>
      <c r="F49" s="401"/>
      <c r="G49" s="402"/>
      <c r="I49" s="68"/>
    </row>
    <row r="50" spans="1:9" x14ac:dyDescent="0.2">
      <c r="A50" s="396"/>
      <c r="B50" s="396"/>
      <c r="C50" s="396"/>
      <c r="D50" s="396"/>
      <c r="E50" s="396"/>
      <c r="F50" s="403"/>
      <c r="G50" s="404"/>
      <c r="I50" s="68"/>
    </row>
    <row r="51" spans="1:9" x14ac:dyDescent="0.2">
      <c r="A51" s="396"/>
      <c r="B51" s="396"/>
      <c r="C51" s="396"/>
      <c r="D51" s="396"/>
      <c r="E51" s="396"/>
      <c r="F51" s="405"/>
      <c r="G51" s="406"/>
      <c r="I51" s="68"/>
    </row>
  </sheetData>
  <protectedRanges>
    <protectedRange sqref="B9:G38" name="Oblast1"/>
  </protectedRanges>
  <customSheetViews>
    <customSheetView guid="{DCFAC535-E3F1-45EC-A63D-2E956F3DA7F7}" showGridLines="0">
      <selection activeCell="L35" sqref="L35"/>
      <pageMargins left="0.74791666666666667" right="0.74791666666666667" top="0.98402777777777772" bottom="0.98402777777777772" header="0.51180555555555551" footer="0.51180555555555551"/>
      <pageSetup paperSize="9" scale="90" firstPageNumber="0" orientation="portrait" horizontalDpi="300" verticalDpi="300" r:id="rId1"/>
      <headerFooter alignWithMargins="0"/>
    </customSheetView>
  </customSheetViews>
  <mergeCells count="20">
    <mergeCell ref="A44:G44"/>
    <mergeCell ref="A47:B48"/>
    <mergeCell ref="D47:E48"/>
    <mergeCell ref="A40:G40"/>
    <mergeCell ref="A41:G41"/>
    <mergeCell ref="A42:G42"/>
    <mergeCell ref="A43:G43"/>
    <mergeCell ref="A6:G6"/>
    <mergeCell ref="A8:F8"/>
    <mergeCell ref="A2:G2"/>
    <mergeCell ref="A3:C3"/>
    <mergeCell ref="A5:C5"/>
    <mergeCell ref="E5:G5"/>
    <mergeCell ref="F3:G3"/>
    <mergeCell ref="D49:E51"/>
    <mergeCell ref="F47:G48"/>
    <mergeCell ref="F49:G51"/>
    <mergeCell ref="A49:B51"/>
    <mergeCell ref="C47:C48"/>
    <mergeCell ref="C49:C51"/>
  </mergeCells>
  <phoneticPr fontId="11" type="noConversion"/>
  <dataValidations count="3">
    <dataValidation type="whole" operator="greaterThan" allowBlank="1" showErrorMessage="1" error="Zadejte částku v celých Kč!" sqref="G9:G38" xr:uid="{00000000-0002-0000-0600-000000000000}">
      <formula1>0</formula1>
      <formula2>0</formula2>
    </dataValidation>
    <dataValidation type="date" operator="greaterThan" allowBlank="1" showErrorMessage="1" error="Chybně zadané datum!" sqref="E9:E38" xr:uid="{00000000-0002-0000-0600-000001000000}">
      <formula1>37986</formula1>
      <formula2>0</formula2>
    </dataValidation>
    <dataValidation type="list" allowBlank="1" showErrorMessage="1" sqref="F9:F38" xr:uid="{00000000-0002-0000-0600-000002000000}">
      <formula1>"Tuzemské,Zahraniční"</formula1>
      <formula2>0</formula2>
    </dataValidation>
  </dataValidations>
  <pageMargins left="0.74791666666666667" right="0.74791666666666667" top="0.98402777777777772" bottom="0.98402777777777772" header="0.51180555555555551" footer="0.51180555555555551"/>
  <pageSetup paperSize="9" scale="90" firstPageNumber="0" orientation="portrait" horizontalDpi="300" verticalDpi="300" r:id="rId2"/>
  <headerFooter alignWithMargins="0"/>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7"/>
  <dimension ref="A1:H38"/>
  <sheetViews>
    <sheetView showGridLines="0" topLeftCell="A5" workbookViewId="0">
      <selection activeCell="F11" sqref="F11"/>
    </sheetView>
  </sheetViews>
  <sheetFormatPr defaultColWidth="9.140625" defaultRowHeight="12.75" x14ac:dyDescent="0.2"/>
  <cols>
    <col min="1" max="1" width="4.7109375" style="8" customWidth="1"/>
    <col min="2" max="2" width="12.140625" style="8" customWidth="1"/>
    <col min="3" max="3" width="25.85546875" style="8" customWidth="1"/>
    <col min="4" max="5" width="12.28515625" style="8" customWidth="1"/>
    <col min="6" max="6" width="13.28515625" style="8" customWidth="1"/>
    <col min="7" max="16384" width="9.140625" style="8"/>
  </cols>
  <sheetData>
    <row r="1" spans="1:8" ht="39.75" customHeight="1" thickBot="1" x14ac:dyDescent="0.25"/>
    <row r="2" spans="1:8" ht="18.75" customHeight="1" thickBot="1" x14ac:dyDescent="0.25">
      <c r="A2" s="410"/>
      <c r="B2" s="410"/>
      <c r="C2" s="410"/>
      <c r="D2" s="419"/>
      <c r="E2" s="410"/>
      <c r="F2" s="410"/>
    </row>
    <row r="3" spans="1:8" ht="17.25" customHeight="1" thickBot="1" x14ac:dyDescent="0.25">
      <c r="A3" s="411" t="s">
        <v>53</v>
      </c>
      <c r="B3" s="411"/>
      <c r="C3" s="411"/>
      <c r="D3" s="85" t="s">
        <v>73</v>
      </c>
      <c r="E3" s="420" t="s">
        <v>75</v>
      </c>
      <c r="F3" s="421"/>
    </row>
    <row r="4" spans="1:8" ht="15" thickBot="1" x14ac:dyDescent="0.25">
      <c r="A4" s="36" t="s">
        <v>31</v>
      </c>
      <c r="B4" s="37"/>
      <c r="C4" s="38"/>
      <c r="D4" s="84" t="s">
        <v>54</v>
      </c>
      <c r="E4" s="37"/>
      <c r="F4" s="38"/>
      <c r="H4" s="39"/>
    </row>
    <row r="5" spans="1:8" ht="15.75" customHeight="1" thickBot="1" x14ac:dyDescent="0.25">
      <c r="A5" s="412"/>
      <c r="B5" s="412"/>
      <c r="C5" s="412"/>
      <c r="D5" s="413"/>
      <c r="E5" s="413"/>
      <c r="F5" s="413"/>
    </row>
    <row r="6" spans="1:8" ht="13.5" customHeight="1" x14ac:dyDescent="0.2">
      <c r="A6" s="417" t="s">
        <v>38</v>
      </c>
      <c r="B6" s="417"/>
      <c r="C6" s="417"/>
      <c r="D6" s="417"/>
      <c r="E6" s="417"/>
      <c r="F6" s="417"/>
      <c r="H6" s="39"/>
    </row>
    <row r="7" spans="1:8" ht="48" x14ac:dyDescent="0.2">
      <c r="A7" s="40" t="s">
        <v>40</v>
      </c>
      <c r="B7" s="41" t="s">
        <v>19</v>
      </c>
      <c r="C7" s="41" t="s">
        <v>21</v>
      </c>
      <c r="D7" s="41" t="s">
        <v>23</v>
      </c>
      <c r="E7" s="41" t="s">
        <v>55</v>
      </c>
      <c r="F7" s="42" t="s">
        <v>56</v>
      </c>
    </row>
    <row r="8" spans="1:8" ht="25.5" customHeight="1" x14ac:dyDescent="0.2">
      <c r="A8" s="418" t="s">
        <v>30</v>
      </c>
      <c r="B8" s="418"/>
      <c r="C8" s="418"/>
      <c r="D8" s="418"/>
      <c r="E8" s="418"/>
      <c r="F8" s="17">
        <f>SUM(F9:F38)</f>
        <v>70560</v>
      </c>
    </row>
    <row r="9" spans="1:8" x14ac:dyDescent="0.2">
      <c r="A9" s="18">
        <v>1</v>
      </c>
      <c r="B9" s="43" t="s">
        <v>58</v>
      </c>
      <c r="C9" s="44" t="s">
        <v>52</v>
      </c>
      <c r="D9" s="45">
        <v>40203</v>
      </c>
      <c r="E9" s="46" t="s">
        <v>57</v>
      </c>
      <c r="F9" s="47">
        <v>70560</v>
      </c>
    </row>
    <row r="10" spans="1:8" x14ac:dyDescent="0.2">
      <c r="A10" s="24">
        <f t="shared" ref="A10:A38" si="0">A9+1</f>
        <v>2</v>
      </c>
      <c r="B10" s="48"/>
      <c r="C10" s="49"/>
      <c r="D10" s="50"/>
      <c r="E10" s="51"/>
      <c r="F10" s="52"/>
    </row>
    <row r="11" spans="1:8" x14ac:dyDescent="0.2">
      <c r="A11" s="24">
        <f t="shared" si="0"/>
        <v>3</v>
      </c>
      <c r="B11" s="48"/>
      <c r="C11" s="49"/>
      <c r="D11" s="50"/>
      <c r="E11" s="51"/>
      <c r="F11" s="52"/>
    </row>
    <row r="12" spans="1:8" x14ac:dyDescent="0.2">
      <c r="A12" s="24">
        <f t="shared" si="0"/>
        <v>4</v>
      </c>
      <c r="B12" s="48"/>
      <c r="C12" s="49"/>
      <c r="D12" s="50"/>
      <c r="E12" s="51"/>
      <c r="F12" s="52"/>
    </row>
    <row r="13" spans="1:8" x14ac:dyDescent="0.2">
      <c r="A13" s="24">
        <f t="shared" si="0"/>
        <v>5</v>
      </c>
      <c r="B13" s="48"/>
      <c r="C13" s="49"/>
      <c r="D13" s="50"/>
      <c r="E13" s="51"/>
      <c r="F13" s="52"/>
    </row>
    <row r="14" spans="1:8" x14ac:dyDescent="0.2">
      <c r="A14" s="24">
        <f t="shared" si="0"/>
        <v>6</v>
      </c>
      <c r="B14" s="48"/>
      <c r="C14" s="49"/>
      <c r="D14" s="50"/>
      <c r="E14" s="51"/>
      <c r="F14" s="52"/>
    </row>
    <row r="15" spans="1:8" x14ac:dyDescent="0.2">
      <c r="A15" s="24">
        <f t="shared" si="0"/>
        <v>7</v>
      </c>
      <c r="B15" s="48"/>
      <c r="C15" s="49"/>
      <c r="D15" s="50"/>
      <c r="E15" s="51"/>
      <c r="F15" s="52"/>
    </row>
    <row r="16" spans="1:8" x14ac:dyDescent="0.2">
      <c r="A16" s="24">
        <f t="shared" si="0"/>
        <v>8</v>
      </c>
      <c r="B16" s="48"/>
      <c r="C16" s="49"/>
      <c r="D16" s="50"/>
      <c r="E16" s="51"/>
      <c r="F16" s="52"/>
    </row>
    <row r="17" spans="1:6" x14ac:dyDescent="0.2">
      <c r="A17" s="24">
        <f t="shared" si="0"/>
        <v>9</v>
      </c>
      <c r="B17" s="48"/>
      <c r="C17" s="49"/>
      <c r="D17" s="50"/>
      <c r="E17" s="51"/>
      <c r="F17" s="52"/>
    </row>
    <row r="18" spans="1:6" x14ac:dyDescent="0.2">
      <c r="A18" s="24">
        <f t="shared" si="0"/>
        <v>10</v>
      </c>
      <c r="B18" s="48"/>
      <c r="C18" s="49"/>
      <c r="D18" s="50"/>
      <c r="E18" s="51"/>
      <c r="F18" s="52"/>
    </row>
    <row r="19" spans="1:6" x14ac:dyDescent="0.2">
      <c r="A19" s="24">
        <f t="shared" si="0"/>
        <v>11</v>
      </c>
      <c r="B19" s="48"/>
      <c r="C19" s="49"/>
      <c r="D19" s="50"/>
      <c r="E19" s="51"/>
      <c r="F19" s="52"/>
    </row>
    <row r="20" spans="1:6" x14ac:dyDescent="0.2">
      <c r="A20" s="24">
        <f t="shared" si="0"/>
        <v>12</v>
      </c>
      <c r="B20" s="48"/>
      <c r="C20" s="49"/>
      <c r="D20" s="50"/>
      <c r="E20" s="51"/>
      <c r="F20" s="52"/>
    </row>
    <row r="21" spans="1:6" x14ac:dyDescent="0.2">
      <c r="A21" s="24">
        <f t="shared" si="0"/>
        <v>13</v>
      </c>
      <c r="B21" s="48"/>
      <c r="C21" s="49"/>
      <c r="D21" s="50"/>
      <c r="E21" s="51"/>
      <c r="F21" s="52"/>
    </row>
    <row r="22" spans="1:6" x14ac:dyDescent="0.2">
      <c r="A22" s="24">
        <f t="shared" si="0"/>
        <v>14</v>
      </c>
      <c r="B22" s="48"/>
      <c r="C22" s="49"/>
      <c r="D22" s="50"/>
      <c r="E22" s="51"/>
      <c r="F22" s="52"/>
    </row>
    <row r="23" spans="1:6" x14ac:dyDescent="0.2">
      <c r="A23" s="24">
        <f t="shared" si="0"/>
        <v>15</v>
      </c>
      <c r="B23" s="48"/>
      <c r="C23" s="49"/>
      <c r="D23" s="50"/>
      <c r="E23" s="51"/>
      <c r="F23" s="52"/>
    </row>
    <row r="24" spans="1:6" x14ac:dyDescent="0.2">
      <c r="A24" s="24">
        <f t="shared" si="0"/>
        <v>16</v>
      </c>
      <c r="B24" s="48"/>
      <c r="C24" s="49"/>
      <c r="D24" s="50"/>
      <c r="E24" s="51"/>
      <c r="F24" s="52"/>
    </row>
    <row r="25" spans="1:6" x14ac:dyDescent="0.2">
      <c r="A25" s="24">
        <f t="shared" si="0"/>
        <v>17</v>
      </c>
      <c r="B25" s="48"/>
      <c r="C25" s="49"/>
      <c r="D25" s="50"/>
      <c r="E25" s="51"/>
      <c r="F25" s="52"/>
    </row>
    <row r="26" spans="1:6" x14ac:dyDescent="0.2">
      <c r="A26" s="24">
        <f t="shared" si="0"/>
        <v>18</v>
      </c>
      <c r="B26" s="48"/>
      <c r="C26" s="49"/>
      <c r="D26" s="50"/>
      <c r="E26" s="51"/>
      <c r="F26" s="52"/>
    </row>
    <row r="27" spans="1:6" x14ac:dyDescent="0.2">
      <c r="A27" s="24">
        <f t="shared" si="0"/>
        <v>19</v>
      </c>
      <c r="B27" s="48"/>
      <c r="C27" s="49"/>
      <c r="D27" s="50"/>
      <c r="E27" s="51"/>
      <c r="F27" s="52"/>
    </row>
    <row r="28" spans="1:6" x14ac:dyDescent="0.2">
      <c r="A28" s="24">
        <f t="shared" si="0"/>
        <v>20</v>
      </c>
      <c r="B28" s="48"/>
      <c r="C28" s="49"/>
      <c r="D28" s="50"/>
      <c r="E28" s="51"/>
      <c r="F28" s="52"/>
    </row>
    <row r="29" spans="1:6" x14ac:dyDescent="0.2">
      <c r="A29" s="24">
        <f t="shared" si="0"/>
        <v>21</v>
      </c>
      <c r="B29" s="48"/>
      <c r="C29" s="49"/>
      <c r="D29" s="50"/>
      <c r="E29" s="51"/>
      <c r="F29" s="52"/>
    </row>
    <row r="30" spans="1:6" x14ac:dyDescent="0.2">
      <c r="A30" s="24">
        <f t="shared" si="0"/>
        <v>22</v>
      </c>
      <c r="B30" s="48"/>
      <c r="C30" s="49"/>
      <c r="D30" s="50"/>
      <c r="E30" s="51"/>
      <c r="F30" s="52"/>
    </row>
    <row r="31" spans="1:6" x14ac:dyDescent="0.2">
      <c r="A31" s="24">
        <f t="shared" si="0"/>
        <v>23</v>
      </c>
      <c r="B31" s="48"/>
      <c r="C31" s="49"/>
      <c r="D31" s="50"/>
      <c r="E31" s="51"/>
      <c r="F31" s="52"/>
    </row>
    <row r="32" spans="1:6" x14ac:dyDescent="0.2">
      <c r="A32" s="24">
        <f t="shared" si="0"/>
        <v>24</v>
      </c>
      <c r="B32" s="48"/>
      <c r="C32" s="49"/>
      <c r="D32" s="50"/>
      <c r="E32" s="51"/>
      <c r="F32" s="52"/>
    </row>
    <row r="33" spans="1:6" x14ac:dyDescent="0.2">
      <c r="A33" s="24">
        <f t="shared" si="0"/>
        <v>25</v>
      </c>
      <c r="B33" s="48"/>
      <c r="C33" s="49"/>
      <c r="D33" s="50"/>
      <c r="E33" s="51"/>
      <c r="F33" s="52"/>
    </row>
    <row r="34" spans="1:6" x14ac:dyDescent="0.2">
      <c r="A34" s="24">
        <f t="shared" si="0"/>
        <v>26</v>
      </c>
      <c r="B34" s="48"/>
      <c r="C34" s="49"/>
      <c r="D34" s="50"/>
      <c r="E34" s="51"/>
      <c r="F34" s="52"/>
    </row>
    <row r="35" spans="1:6" x14ac:dyDescent="0.2">
      <c r="A35" s="24">
        <f t="shared" si="0"/>
        <v>27</v>
      </c>
      <c r="B35" s="48"/>
      <c r="C35" s="49"/>
      <c r="D35" s="50"/>
      <c r="E35" s="51"/>
      <c r="F35" s="52"/>
    </row>
    <row r="36" spans="1:6" x14ac:dyDescent="0.2">
      <c r="A36" s="24">
        <f t="shared" si="0"/>
        <v>28</v>
      </c>
      <c r="B36" s="48"/>
      <c r="C36" s="49"/>
      <c r="D36" s="50"/>
      <c r="E36" s="51"/>
      <c r="F36" s="52"/>
    </row>
    <row r="37" spans="1:6" x14ac:dyDescent="0.2">
      <c r="A37" s="24">
        <f t="shared" si="0"/>
        <v>29</v>
      </c>
      <c r="B37" s="48"/>
      <c r="C37" s="49"/>
      <c r="D37" s="50"/>
      <c r="E37" s="51"/>
      <c r="F37" s="52"/>
    </row>
    <row r="38" spans="1:6" ht="12.75" customHeight="1" x14ac:dyDescent="0.2">
      <c r="A38" s="30">
        <f t="shared" si="0"/>
        <v>30</v>
      </c>
      <c r="B38" s="53"/>
      <c r="C38" s="54"/>
      <c r="D38" s="55"/>
      <c r="E38" s="56"/>
      <c r="F38" s="57"/>
    </row>
  </sheetData>
  <sheetProtection algorithmName="SHA-512" hashValue="N0x7LHzb/H/MoQ6ubJpUPP0hHN7WdEO5q1+rLyPktm1F+vvqxI7t7enzZq6W/U3j+m/O+PPG9cUWp36Yt5GWMA==" saltValue="gbsjWfpKrbULhYncvQUg5Q==" spinCount="100000" sheet="1" objects="1" scenarios="1"/>
  <customSheetViews>
    <customSheetView guid="{DCFAC535-E3F1-45EC-A63D-2E956F3DA7F7}" showGridLines="0">
      <selection activeCell="M18" sqref="M18"/>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customSheetView>
  </customSheetViews>
  <mergeCells count="7">
    <mergeCell ref="A6:F6"/>
    <mergeCell ref="A8:E8"/>
    <mergeCell ref="A2:F2"/>
    <mergeCell ref="A3:C3"/>
    <mergeCell ref="A5:C5"/>
    <mergeCell ref="D5:F5"/>
    <mergeCell ref="E3:F3"/>
  </mergeCells>
  <phoneticPr fontId="11" type="noConversion"/>
  <dataValidations count="3">
    <dataValidation type="whole" operator="greaterThan" allowBlank="1" showErrorMessage="1" error="Zadejte částku v celých Kč!" sqref="F9:F38" xr:uid="{00000000-0002-0000-0700-000000000000}">
      <formula1>0</formula1>
      <formula2>0</formula2>
    </dataValidation>
    <dataValidation type="date" operator="greaterThan" allowBlank="1" showErrorMessage="1" error="Chybně zadané datum!" sqref="D9:D38" xr:uid="{00000000-0002-0000-0700-000001000000}">
      <formula1>37986</formula1>
      <formula2>0</formula2>
    </dataValidation>
    <dataValidation type="list" allowBlank="1" showErrorMessage="1" sqref="E9:E38" xr:uid="{00000000-0002-0000-0700-000002000000}">
      <formula1>"Tuzemské,Zahraniční"</formula1>
      <formula2>0</formula2>
    </dataValidation>
  </dataValidations>
  <pageMargins left="0.74791666666666667" right="0.74791666666666667" top="0.98402777777777772" bottom="0.98402777777777772" header="0.51180555555555551" footer="0.51180555555555551"/>
  <pageSetup paperSize="9" firstPageNumber="0" orientation="portrait" horizontalDpi="300" verticalDpi="300"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Mzdy - formulář</vt:lpstr>
      <vt:lpstr>Pokyny pro vyplnění</vt:lpstr>
      <vt:lpstr>Metodika mzdové náklady</vt:lpstr>
      <vt:lpstr>Mzdové listy</vt:lpstr>
      <vt:lpstr>Mzdy - Příklad</vt:lpstr>
      <vt:lpstr>Metodika cestovné</vt:lpstr>
      <vt:lpstr>Cestovné - formulář</vt:lpstr>
      <vt:lpstr>Cestovné - příklad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Koubková Monika</dc:creator>
  <cp:lastModifiedBy>Vojáček Přemysl</cp:lastModifiedBy>
  <cp:lastPrinted>2012-03-16T13:15:09Z</cp:lastPrinted>
  <dcterms:created xsi:type="dcterms:W3CDTF">2010-12-01T12:22:10Z</dcterms:created>
  <dcterms:modified xsi:type="dcterms:W3CDTF">2019-07-11T10:23:06Z</dcterms:modified>
</cp:coreProperties>
</file>