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329"/>
  <workbookPr defaultThemeVersion="124226"/>
  <mc:AlternateContent xmlns:mc="http://schemas.openxmlformats.org/markup-compatibility/2006">
    <mc:Choice Requires="x15">
      <x15ac:absPath xmlns:x15ac="http://schemas.microsoft.com/office/spreadsheetml/2010/11/ac" url="H:\SKOKC\VEVY\PCP\Proof of concept\do nove vyzvy II\Výzva II. + přílohy\"/>
    </mc:Choice>
  </mc:AlternateContent>
  <bookViews>
    <workbookView xWindow="0" yWindow="0" windowWidth="17256" windowHeight="7848"/>
  </bookViews>
  <sheets>
    <sheet name="List1" sheetId="1" r:id="rId1"/>
  </sheets>
  <calcPr calcId="171027"/>
</workbook>
</file>

<file path=xl/calcChain.xml><?xml version="1.0" encoding="utf-8"?>
<calcChain xmlns="http://schemas.openxmlformats.org/spreadsheetml/2006/main">
  <c r="G20" i="1" l="1"/>
  <c r="H11" i="1" l="1"/>
  <c r="G11" i="1"/>
  <c r="D26" i="1" l="1"/>
  <c r="C26" i="1"/>
  <c r="H23" i="1" l="1"/>
  <c r="G23" i="1"/>
  <c r="D11" i="1" l="1"/>
  <c r="C11" i="1"/>
  <c r="G10" i="1" l="1"/>
  <c r="G9" i="1"/>
  <c r="H10" i="1"/>
  <c r="H9" i="1"/>
  <c r="D6" i="1"/>
  <c r="G17" i="1" l="1"/>
  <c r="D23" i="1" l="1"/>
  <c r="H8" i="1" l="1"/>
  <c r="G8" i="1"/>
  <c r="C23" i="1"/>
  <c r="H24" i="1"/>
  <c r="H29" i="1" s="1"/>
  <c r="G24" i="1"/>
  <c r="G29" i="1" s="1"/>
  <c r="H17" i="1"/>
  <c r="H28" i="1" s="1"/>
  <c r="G28" i="1"/>
  <c r="D17" i="1"/>
  <c r="H22" i="1" s="1"/>
  <c r="H18" i="1"/>
  <c r="H13" i="1"/>
  <c r="C17" i="1"/>
  <c r="G22" i="1" s="1"/>
  <c r="G18" i="1"/>
  <c r="G13" i="1"/>
  <c r="H21" i="1" l="1"/>
  <c r="D30" i="1"/>
  <c r="H20" i="1" s="1"/>
  <c r="G21" i="1"/>
  <c r="C30" i="1"/>
  <c r="H16" i="1"/>
  <c r="H15" i="1"/>
  <c r="G14" i="1"/>
  <c r="G12" i="1"/>
  <c r="G27" i="1" s="1"/>
  <c r="H31" i="1" s="1"/>
  <c r="G32" i="1" s="1"/>
  <c r="G19" i="1"/>
  <c r="G15" i="1"/>
  <c r="G16" i="1"/>
  <c r="H19" i="1"/>
  <c r="H14" i="1"/>
  <c r="H12" i="1"/>
  <c r="H27" i="1" s="1"/>
</calcChain>
</file>

<file path=xl/comments1.xml><?xml version="1.0" encoding="utf-8"?>
<comments xmlns="http://schemas.openxmlformats.org/spreadsheetml/2006/main">
  <authors>
    <author>Pustaj Marek</author>
  </authors>
  <commentList>
    <comment ref="B6" authorId="0" shapeId="0">
      <text>
        <r>
          <rPr>
            <sz val="9"/>
            <color indexed="81"/>
            <rFont val="Tahoma"/>
            <family val="2"/>
            <charset val="238"/>
          </rPr>
          <t>Vyplňujte stejně jako všechny ostatní data v tisících Kč.</t>
        </r>
      </text>
    </comment>
    <comment ref="C8" authorId="0" shapeId="0">
      <text>
        <r>
          <rPr>
            <sz val="9"/>
            <color indexed="81"/>
            <rFont val="Tahoma"/>
            <family val="2"/>
            <charset val="238"/>
          </rPr>
          <t>Vyplňujte dle posledních uzavřených výkazů ze sloupce minulé období.
Např. rok 2015 se vyplní z výkazů za rok 2016 sloupce minulé období.</t>
        </r>
      </text>
    </comment>
    <comment ref="B28" authorId="0" shapeId="0">
      <text>
        <r>
          <rPr>
            <sz val="9"/>
            <color indexed="81"/>
            <rFont val="Tahoma"/>
            <family val="2"/>
            <charset val="238"/>
          </rPr>
          <t>Znaménko uveďte dle dodaných výkazů.</t>
        </r>
      </text>
    </comment>
  </commentList>
</comments>
</file>

<file path=xl/sharedStrings.xml><?xml version="1.0" encoding="utf-8"?>
<sst xmlns="http://schemas.openxmlformats.org/spreadsheetml/2006/main" count="76" uniqueCount="69">
  <si>
    <t>Likvidita celková</t>
  </si>
  <si>
    <t>Oběžná aktiva</t>
  </si>
  <si>
    <t>Krátkodobé závazky</t>
  </si>
  <si>
    <t>Likvidita běžná</t>
  </si>
  <si>
    <t>Likvidita rychlá</t>
  </si>
  <si>
    <t>Zásoby</t>
  </si>
  <si>
    <t>Pasiva</t>
  </si>
  <si>
    <t>Vlastní kapitál</t>
  </si>
  <si>
    <t>Leverage</t>
  </si>
  <si>
    <t>Dlouhodobé závazky</t>
  </si>
  <si>
    <t>Úrokové krytí</t>
  </si>
  <si>
    <t>Doba obratu aktiv</t>
  </si>
  <si>
    <t>Aktiva</t>
  </si>
  <si>
    <t>Doba obratu kr. pohledávek</t>
  </si>
  <si>
    <t>Krátkodobé pohledávky</t>
  </si>
  <si>
    <t>Doba obratu zásob</t>
  </si>
  <si>
    <t>Doba obratu kr. závazků</t>
  </si>
  <si>
    <t>ROA</t>
  </si>
  <si>
    <t>ROE</t>
  </si>
  <si>
    <t>ROS</t>
  </si>
  <si>
    <t>Osobní náklady % PH</t>
  </si>
  <si>
    <t>Osobní náklady</t>
  </si>
  <si>
    <t>Přidaná hodnota</t>
  </si>
  <si>
    <t>Dlouhodobé pohledávky</t>
  </si>
  <si>
    <t>Dlouhodobý majetek</t>
  </si>
  <si>
    <t>Suma tržeb</t>
  </si>
  <si>
    <t>ROZVAHA</t>
  </si>
  <si>
    <t>VZZ</t>
  </si>
  <si>
    <t>Celková zadluženost v %</t>
  </si>
  <si>
    <t>Název společnosti</t>
  </si>
  <si>
    <t>IČ</t>
  </si>
  <si>
    <t>Požadovaná dotace</t>
  </si>
  <si>
    <t>Dotace/Aktiva</t>
  </si>
  <si>
    <t>Zadluženost</t>
  </si>
  <si>
    <t>Hodnocení</t>
  </si>
  <si>
    <t>Výsledek</t>
  </si>
  <si>
    <t xml:space="preserve">Vyplňte pouze bílá pole </t>
  </si>
  <si>
    <t>Čestně prohlašuji, že veškeré vyplněné údaje odpovídají skutečnosti a jsou v souladu s finančními výkazy žadatele.</t>
  </si>
  <si>
    <t>Poznámka:</t>
  </si>
  <si>
    <t>Stálá aktiva v % dlouhodobých pasiv</t>
  </si>
  <si>
    <t>Pohledávky po splatnosti (doplň. údaje) (delší jak 180 dnů)</t>
  </si>
  <si>
    <t>Provádění neoprávněných zásahů v dokumentu a zkreslení údajů pro účely ekonomického hodnocení může být posouzeno podle § 212 odst. 1 zákona č. 40/2009 Sb., trestní zákon jako dotační podvod.</t>
  </si>
  <si>
    <t>Údaje vyplňte v tisících Kč</t>
  </si>
  <si>
    <t>Peněžní prostředky</t>
  </si>
  <si>
    <t>Krátkodobý finanční majetek</t>
  </si>
  <si>
    <t>Výkonová spotřeba</t>
  </si>
  <si>
    <t>Změna stavu zásob vlastní činnosti (+/-)</t>
  </si>
  <si>
    <t>Aktivace (-)</t>
  </si>
  <si>
    <t>Ostatní provozní výnosy</t>
  </si>
  <si>
    <t>Nákladové úroky a podobné náklady</t>
  </si>
  <si>
    <t>B.</t>
  </si>
  <si>
    <t>C.</t>
  </si>
  <si>
    <t>C.I.</t>
  </si>
  <si>
    <t>C.II.1</t>
  </si>
  <si>
    <t>C.II.2</t>
  </si>
  <si>
    <t>C.III.</t>
  </si>
  <si>
    <t>C.IV.</t>
  </si>
  <si>
    <t>A.</t>
  </si>
  <si>
    <t>C.II.</t>
  </si>
  <si>
    <t>I.</t>
  </si>
  <si>
    <t>II.</t>
  </si>
  <si>
    <t>D.</t>
  </si>
  <si>
    <t>III.</t>
  </si>
  <si>
    <t>J.</t>
  </si>
  <si>
    <t>Pokud jsou vyplněny údaje 2016 a 2017, čestně prohlašuji, že k datu odeslání předběžné žádosti nebylo dosud podáno daňové přiznání za rok 2018.</t>
  </si>
  <si>
    <t>Tržby z prodeje výrobků a služeb</t>
  </si>
  <si>
    <t>Tržby za prodej zboží</t>
  </si>
  <si>
    <t>Výsledek hospodaření před zdaněním (EBT)</t>
  </si>
  <si>
    <t>Výsledek hospodaření za účetní období (EAT)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</si>
</sst>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2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3"/>
      <name val="Calibri"/>
      <family val="2"/>
      <charset val="238"/>
    </font>
    <font>
      <sz val="11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sz val="13.5"/>
      <color rgb="FF0000FF"/>
      <name val="Arial"/>
      <family val="2"/>
      <charset val="238"/>
    </font>
    <font>
      <sz val="11"/>
      <color theme="0"/>
      <name val="Calibri"/>
      <family val="2"/>
      <charset val="238"/>
    </font>
    <font>
      <sz val="9"/>
      <color indexed="81"/>
      <name val="Tahoma"/>
      <family val="2"/>
      <charset val="238"/>
    </font>
    <font>
      <sz val="11"/>
      <color theme="0" tint="-0.499984740745262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2" fillId="0" borderId="0" xfId="0" applyFont="1" applyFill="1"/>
    <xf numFmtId="164" fontId="0" fillId="0" borderId="0" xfId="0" applyNumberFormat="1"/>
    <xf numFmtId="0" fontId="4" fillId="0" borderId="0" xfId="0" applyFont="1" applyFill="1" applyBorder="1" applyProtection="1">
      <protection hidden="1"/>
    </xf>
    <xf numFmtId="4" fontId="0" fillId="0" borderId="0" xfId="0" applyNumberFormat="1" applyFill="1" applyBorder="1" applyAlignment="1" applyProtection="1">
      <alignment horizontal="right"/>
      <protection hidden="1"/>
    </xf>
    <xf numFmtId="4" fontId="0" fillId="0" borderId="0" xfId="0" applyNumberFormat="1" applyFill="1" applyBorder="1" applyProtection="1">
      <protection hidden="1"/>
    </xf>
    <xf numFmtId="0" fontId="5" fillId="0" borderId="0" xfId="0" applyFont="1"/>
    <xf numFmtId="0" fontId="7" fillId="0" borderId="0" xfId="0" applyFont="1"/>
    <xf numFmtId="0" fontId="2" fillId="2" borderId="3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center"/>
    </xf>
    <xf numFmtId="0" fontId="0" fillId="2" borderId="4" xfId="0" applyFill="1" applyBorder="1"/>
    <xf numFmtId="0" fontId="0" fillId="2" borderId="5" xfId="0" applyFill="1" applyBorder="1"/>
    <xf numFmtId="0" fontId="1" fillId="2" borderId="5" xfId="0" applyFont="1" applyFill="1" applyBorder="1"/>
    <xf numFmtId="0" fontId="2" fillId="3" borderId="3" xfId="0" applyFont="1" applyFill="1" applyBorder="1" applyAlignment="1" applyProtection="1">
      <alignment horizontal="center"/>
      <protection hidden="1"/>
    </xf>
    <xf numFmtId="0" fontId="2" fillId="3" borderId="1" xfId="0" applyFont="1" applyFill="1" applyBorder="1" applyAlignment="1" applyProtection="1">
      <alignment horizontal="center"/>
      <protection hidden="1"/>
    </xf>
    <xf numFmtId="0" fontId="0" fillId="3" borderId="4" xfId="0" applyFill="1" applyBorder="1" applyProtection="1">
      <protection hidden="1"/>
    </xf>
    <xf numFmtId="4" fontId="0" fillId="3" borderId="4" xfId="0" applyNumberFormat="1" applyFill="1" applyBorder="1" applyAlignment="1" applyProtection="1">
      <alignment horizontal="right"/>
      <protection hidden="1"/>
    </xf>
    <xf numFmtId="0" fontId="0" fillId="3" borderId="5" xfId="0" applyFill="1" applyBorder="1" applyProtection="1">
      <protection hidden="1"/>
    </xf>
    <xf numFmtId="4" fontId="0" fillId="3" borderId="5" xfId="0" applyNumberFormat="1" applyFill="1" applyBorder="1" applyAlignment="1" applyProtection="1">
      <alignment horizontal="right"/>
      <protection hidden="1"/>
    </xf>
    <xf numFmtId="0" fontId="0" fillId="3" borderId="6" xfId="0" applyFill="1" applyBorder="1" applyProtection="1">
      <protection hidden="1"/>
    </xf>
    <xf numFmtId="4" fontId="0" fillId="3" borderId="6" xfId="0" applyNumberFormat="1" applyFill="1" applyBorder="1" applyAlignment="1" applyProtection="1">
      <alignment horizontal="right"/>
      <protection hidden="1"/>
    </xf>
    <xf numFmtId="0" fontId="0" fillId="3" borderId="7" xfId="0" applyFill="1" applyBorder="1" applyProtection="1">
      <protection hidden="1"/>
    </xf>
    <xf numFmtId="4" fontId="0" fillId="3" borderId="7" xfId="0" applyNumberFormat="1" applyFill="1" applyBorder="1" applyAlignment="1" applyProtection="1">
      <alignment horizontal="right"/>
      <protection hidden="1"/>
    </xf>
    <xf numFmtId="0" fontId="0" fillId="3" borderId="8" xfId="0" applyFill="1" applyBorder="1" applyProtection="1">
      <protection hidden="1"/>
    </xf>
    <xf numFmtId="4" fontId="0" fillId="3" borderId="8" xfId="0" applyNumberFormat="1" applyFill="1" applyBorder="1" applyAlignment="1" applyProtection="1">
      <alignment horizontal="right"/>
      <protection hidden="1"/>
    </xf>
    <xf numFmtId="0" fontId="0" fillId="3" borderId="9" xfId="0" applyFill="1" applyBorder="1" applyProtection="1">
      <protection hidden="1"/>
    </xf>
    <xf numFmtId="4" fontId="0" fillId="3" borderId="9" xfId="0" applyNumberFormat="1" applyFill="1" applyBorder="1" applyAlignment="1" applyProtection="1">
      <alignment horizontal="right"/>
      <protection hidden="1"/>
    </xf>
    <xf numFmtId="4" fontId="0" fillId="3" borderId="10" xfId="0" applyNumberFormat="1" applyFill="1" applyBorder="1" applyAlignment="1" applyProtection="1">
      <alignment horizontal="right"/>
      <protection hidden="1"/>
    </xf>
    <xf numFmtId="0" fontId="0" fillId="3" borderId="3" xfId="0" applyFill="1" applyBorder="1" applyProtection="1">
      <protection hidden="1"/>
    </xf>
    <xf numFmtId="4" fontId="0" fillId="3" borderId="1" xfId="0" applyNumberFormat="1" applyFill="1" applyBorder="1" applyAlignment="1" applyProtection="1">
      <alignment horizontal="right"/>
      <protection hidden="1"/>
    </xf>
    <xf numFmtId="0" fontId="3" fillId="3" borderId="4" xfId="0" applyFont="1" applyFill="1" applyBorder="1" applyProtection="1">
      <protection hidden="1"/>
    </xf>
    <xf numFmtId="4" fontId="3" fillId="3" borderId="7" xfId="0" applyNumberFormat="1" applyFont="1" applyFill="1" applyBorder="1" applyAlignment="1" applyProtection="1">
      <alignment horizontal="right"/>
      <protection hidden="1"/>
    </xf>
    <xf numFmtId="0" fontId="3" fillId="3" borderId="5" xfId="0" applyFont="1" applyFill="1" applyBorder="1" applyProtection="1">
      <protection hidden="1"/>
    </xf>
    <xf numFmtId="4" fontId="3" fillId="3" borderId="9" xfId="0" applyNumberFormat="1" applyFont="1" applyFill="1" applyBorder="1" applyAlignment="1" applyProtection="1">
      <alignment horizontal="right"/>
      <protection hidden="1"/>
    </xf>
    <xf numFmtId="0" fontId="5" fillId="3" borderId="11" xfId="0" applyFont="1" applyFill="1" applyBorder="1" applyProtection="1">
      <protection hidden="1"/>
    </xf>
    <xf numFmtId="0" fontId="5" fillId="3" borderId="12" xfId="0" applyFont="1" applyFill="1" applyBorder="1" applyProtection="1">
      <protection hidden="1"/>
    </xf>
    <xf numFmtId="0" fontId="5" fillId="3" borderId="4" xfId="0" applyFont="1" applyFill="1" applyBorder="1" applyProtection="1">
      <protection hidden="1"/>
    </xf>
    <xf numFmtId="3" fontId="0" fillId="3" borderId="13" xfId="0" applyNumberFormat="1" applyFill="1" applyBorder="1" applyProtection="1">
      <protection hidden="1"/>
    </xf>
    <xf numFmtId="3" fontId="0" fillId="3" borderId="14" xfId="0" applyNumberFormat="1" applyFill="1" applyBorder="1" applyProtection="1">
      <protection hidden="1"/>
    </xf>
    <xf numFmtId="0" fontId="5" fillId="3" borderId="5" xfId="0" applyFont="1" applyFill="1" applyBorder="1" applyProtection="1">
      <protection hidden="1"/>
    </xf>
    <xf numFmtId="3" fontId="0" fillId="3" borderId="15" xfId="0" applyNumberFormat="1" applyFill="1" applyBorder="1" applyProtection="1">
      <protection hidden="1"/>
    </xf>
    <xf numFmtId="3" fontId="0" fillId="3" borderId="16" xfId="0" applyNumberFormat="1" applyFill="1" applyBorder="1" applyProtection="1">
      <protection hidden="1"/>
    </xf>
    <xf numFmtId="0" fontId="5" fillId="3" borderId="6" xfId="0" applyFont="1" applyFill="1" applyBorder="1" applyProtection="1">
      <protection hidden="1"/>
    </xf>
    <xf numFmtId="3" fontId="0" fillId="3" borderId="17" xfId="0" applyNumberFormat="1" applyFill="1" applyBorder="1" applyProtection="1">
      <protection hidden="1"/>
    </xf>
    <xf numFmtId="3" fontId="0" fillId="3" borderId="18" xfId="0" applyNumberFormat="1" applyFill="1" applyBorder="1" applyProtection="1">
      <protection hidden="1"/>
    </xf>
    <xf numFmtId="0" fontId="5" fillId="3" borderId="3" xfId="0" applyFont="1" applyFill="1" applyBorder="1" applyProtection="1">
      <protection hidden="1"/>
    </xf>
    <xf numFmtId="3" fontId="0" fillId="3" borderId="12" xfId="0" applyNumberFormat="1" applyFill="1" applyBorder="1" applyProtection="1">
      <protection hidden="1"/>
    </xf>
    <xf numFmtId="0" fontId="0" fillId="0" borderId="0" xfId="0" applyFill="1" applyProtection="1">
      <protection hidden="1"/>
    </xf>
    <xf numFmtId="0" fontId="6" fillId="0" borderId="0" xfId="0" applyFont="1"/>
    <xf numFmtId="4" fontId="0" fillId="3" borderId="19" xfId="0" applyNumberFormat="1" applyFill="1" applyBorder="1" applyAlignment="1" applyProtection="1">
      <alignment horizontal="right"/>
      <protection hidden="1"/>
    </xf>
    <xf numFmtId="4" fontId="0" fillId="3" borderId="20" xfId="0" applyNumberFormat="1" applyFill="1" applyBorder="1" applyAlignment="1" applyProtection="1">
      <alignment horizontal="right"/>
      <protection hidden="1"/>
    </xf>
    <xf numFmtId="4" fontId="0" fillId="3" borderId="21" xfId="0" applyNumberFormat="1" applyFill="1" applyBorder="1" applyAlignment="1" applyProtection="1">
      <alignment horizontal="right"/>
      <protection hidden="1"/>
    </xf>
    <xf numFmtId="4" fontId="3" fillId="3" borderId="19" xfId="0" applyNumberFormat="1" applyFont="1" applyFill="1" applyBorder="1" applyAlignment="1" applyProtection="1">
      <alignment horizontal="right"/>
      <protection hidden="1"/>
    </xf>
    <xf numFmtId="4" fontId="3" fillId="3" borderId="20" xfId="0" applyNumberFormat="1" applyFont="1" applyFill="1" applyBorder="1" applyAlignment="1" applyProtection="1">
      <alignment horizontal="right"/>
      <protection hidden="1"/>
    </xf>
    <xf numFmtId="0" fontId="8" fillId="0" borderId="0" xfId="0" applyFont="1"/>
    <xf numFmtId="0" fontId="2" fillId="4" borderId="0" xfId="0" applyFont="1" applyFill="1" applyBorder="1" applyAlignment="1">
      <alignment horizontal="center"/>
    </xf>
    <xf numFmtId="0" fontId="0" fillId="5" borderId="7" xfId="0" applyFill="1" applyBorder="1" applyProtection="1">
      <protection hidden="1"/>
    </xf>
    <xf numFmtId="0" fontId="4" fillId="5" borderId="3" xfId="0" applyFont="1" applyFill="1" applyBorder="1" applyProtection="1">
      <protection hidden="1"/>
    </xf>
    <xf numFmtId="1" fontId="2" fillId="0" borderId="2" xfId="0" applyNumberFormat="1" applyFont="1" applyFill="1" applyBorder="1" applyAlignment="1" applyProtection="1">
      <alignment horizontal="center"/>
      <protection locked="0"/>
    </xf>
    <xf numFmtId="1" fontId="0" fillId="0" borderId="0" xfId="0" applyNumberFormat="1"/>
    <xf numFmtId="1" fontId="2" fillId="2" borderId="1" xfId="0" applyNumberFormat="1" applyFont="1" applyFill="1" applyBorder="1" applyAlignment="1">
      <alignment horizontal="center"/>
    </xf>
    <xf numFmtId="1" fontId="2" fillId="4" borderId="0" xfId="0" applyNumberFormat="1" applyFont="1" applyFill="1" applyBorder="1" applyAlignment="1">
      <alignment horizontal="center"/>
    </xf>
    <xf numFmtId="4" fontId="0" fillId="5" borderId="7" xfId="0" applyNumberFormat="1" applyFill="1" applyBorder="1" applyAlignment="1" applyProtection="1">
      <alignment horizontal="right"/>
      <protection hidden="1"/>
    </xf>
    <xf numFmtId="4" fontId="0" fillId="5" borderId="8" xfId="0" applyNumberFormat="1" applyFill="1" applyBorder="1" applyAlignment="1" applyProtection="1">
      <alignment horizontal="right"/>
      <protection hidden="1"/>
    </xf>
    <xf numFmtId="1" fontId="9" fillId="0" borderId="0" xfId="0" applyNumberFormat="1" applyFont="1" applyFill="1" applyBorder="1" applyAlignment="1">
      <alignment horizontal="center"/>
    </xf>
    <xf numFmtId="1" fontId="2" fillId="0" borderId="1" xfId="0" applyNumberFormat="1" applyFont="1" applyFill="1" applyBorder="1" applyAlignment="1" applyProtection="1">
      <alignment horizontal="center"/>
      <protection locked="0"/>
    </xf>
    <xf numFmtId="3" fontId="0" fillId="0" borderId="7" xfId="0" applyNumberFormat="1" applyBorder="1" applyProtection="1">
      <protection locked="0"/>
    </xf>
    <xf numFmtId="3" fontId="0" fillId="0" borderId="19" xfId="0" applyNumberFormat="1" applyBorder="1" applyProtection="1">
      <protection locked="0"/>
    </xf>
    <xf numFmtId="3" fontId="0" fillId="0" borderId="9" xfId="0" applyNumberFormat="1" applyBorder="1" applyProtection="1">
      <protection locked="0"/>
    </xf>
    <xf numFmtId="3" fontId="0" fillId="0" borderId="20" xfId="0" applyNumberFormat="1" applyBorder="1" applyProtection="1">
      <protection locked="0"/>
    </xf>
    <xf numFmtId="3" fontId="0" fillId="2" borderId="9" xfId="0" applyNumberFormat="1" applyFill="1" applyBorder="1"/>
    <xf numFmtId="3" fontId="1" fillId="2" borderId="9" xfId="0" applyNumberFormat="1" applyFont="1" applyFill="1" applyBorder="1"/>
    <xf numFmtId="3" fontId="1" fillId="2" borderId="20" xfId="0" applyNumberFormat="1" applyFont="1" applyFill="1" applyBorder="1"/>
    <xf numFmtId="0" fontId="5" fillId="2" borderId="4" xfId="0" applyFont="1" applyFill="1" applyBorder="1"/>
    <xf numFmtId="0" fontId="5" fillId="2" borderId="5" xfId="0" applyFont="1" applyFill="1" applyBorder="1"/>
    <xf numFmtId="3" fontId="5" fillId="0" borderId="7" xfId="0" applyNumberFormat="1" applyFont="1" applyBorder="1" applyProtection="1">
      <protection locked="0"/>
    </xf>
    <xf numFmtId="3" fontId="5" fillId="0" borderId="19" xfId="0" applyNumberFormat="1" applyFont="1" applyBorder="1" applyProtection="1">
      <protection locked="0"/>
    </xf>
    <xf numFmtId="3" fontId="5" fillId="2" borderId="7" xfId="0" applyNumberFormat="1" applyFont="1" applyFill="1" applyBorder="1"/>
    <xf numFmtId="3" fontId="5" fillId="2" borderId="19" xfId="0" applyNumberFormat="1" applyFont="1" applyFill="1" applyBorder="1"/>
    <xf numFmtId="3" fontId="5" fillId="0" borderId="9" xfId="0" applyNumberFormat="1" applyFont="1" applyBorder="1" applyProtection="1">
      <protection locked="0"/>
    </xf>
    <xf numFmtId="3" fontId="5" fillId="0" borderId="20" xfId="0" applyNumberFormat="1" applyFont="1" applyBorder="1" applyProtection="1">
      <protection locked="0"/>
    </xf>
    <xf numFmtId="0" fontId="0" fillId="0" borderId="0" xfId="0" applyBorder="1" applyAlignment="1" applyProtection="1">
      <protection locked="0"/>
    </xf>
    <xf numFmtId="3" fontId="2" fillId="0" borderId="1" xfId="0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Alignment="1">
      <alignment wrapText="1"/>
    </xf>
    <xf numFmtId="0" fontId="3" fillId="3" borderId="6" xfId="0" applyFont="1" applyFill="1" applyBorder="1" applyAlignment="1" applyProtection="1">
      <alignment wrapText="1"/>
      <protection hidden="1"/>
    </xf>
    <xf numFmtId="4" fontId="3" fillId="3" borderId="8" xfId="0" applyNumberFormat="1" applyFont="1" applyFill="1" applyBorder="1" applyAlignment="1" applyProtection="1">
      <alignment horizontal="right" vertical="center"/>
      <protection hidden="1"/>
    </xf>
    <xf numFmtId="3" fontId="0" fillId="4" borderId="1" xfId="0" applyNumberFormat="1" applyFill="1" applyBorder="1" applyAlignment="1" applyProtection="1">
      <alignment vertical="center"/>
      <protection locked="0"/>
    </xf>
    <xf numFmtId="3" fontId="0" fillId="0" borderId="1" xfId="0" applyNumberFormat="1" applyBorder="1" applyAlignment="1" applyProtection="1">
      <alignment vertical="center"/>
      <protection locked="0"/>
    </xf>
    <xf numFmtId="0" fontId="0" fillId="2" borderId="27" xfId="0" applyFill="1" applyBorder="1"/>
    <xf numFmtId="3" fontId="0" fillId="0" borderId="31" xfId="0" applyNumberFormat="1" applyBorder="1" applyProtection="1">
      <protection locked="0"/>
    </xf>
    <xf numFmtId="3" fontId="0" fillId="0" borderId="28" xfId="0" applyNumberFormat="1" applyBorder="1" applyProtection="1">
      <protection locked="0"/>
    </xf>
    <xf numFmtId="0" fontId="0" fillId="2" borderId="32" xfId="0" applyFill="1" applyBorder="1"/>
    <xf numFmtId="3" fontId="0" fillId="0" borderId="33" xfId="0" applyNumberFormat="1" applyBorder="1" applyProtection="1">
      <protection locked="0"/>
    </xf>
    <xf numFmtId="3" fontId="0" fillId="0" borderId="34" xfId="0" applyNumberFormat="1" applyBorder="1" applyProtection="1">
      <protection locked="0"/>
    </xf>
    <xf numFmtId="3" fontId="0" fillId="2" borderId="9" xfId="0" applyNumberFormat="1" applyFill="1" applyBorder="1" applyProtection="1"/>
    <xf numFmtId="0" fontId="2" fillId="2" borderId="24" xfId="0" applyFont="1" applyFill="1" applyBorder="1"/>
    <xf numFmtId="3" fontId="5" fillId="0" borderId="35" xfId="0" applyNumberFormat="1" applyFont="1" applyBorder="1" applyProtection="1">
      <protection locked="0"/>
    </xf>
    <xf numFmtId="3" fontId="2" fillId="0" borderId="25" xfId="0" applyNumberFormat="1" applyFont="1" applyBorder="1" applyProtection="1">
      <protection locked="0"/>
    </xf>
    <xf numFmtId="0" fontId="1" fillId="2" borderId="32" xfId="0" applyFont="1" applyFill="1" applyBorder="1"/>
    <xf numFmtId="3" fontId="1" fillId="0" borderId="34" xfId="0" applyNumberFormat="1" applyFont="1" applyBorder="1" applyProtection="1">
      <protection locked="0"/>
    </xf>
    <xf numFmtId="0" fontId="5" fillId="2" borderId="6" xfId="0" applyFont="1" applyFill="1" applyBorder="1"/>
    <xf numFmtId="3" fontId="5" fillId="0" borderId="8" xfId="0" applyNumberFormat="1" applyFont="1" applyBorder="1" applyProtection="1">
      <protection locked="0"/>
    </xf>
    <xf numFmtId="3" fontId="5" fillId="0" borderId="26" xfId="0" applyNumberFormat="1" applyFont="1" applyBorder="1" applyProtection="1">
      <protection locked="0"/>
    </xf>
    <xf numFmtId="0" fontId="11" fillId="0" borderId="0" xfId="0" applyFont="1"/>
    <xf numFmtId="0" fontId="11" fillId="0" borderId="0" xfId="0" applyFont="1" applyAlignment="1">
      <alignment horizontal="right"/>
    </xf>
    <xf numFmtId="3" fontId="1" fillId="0" borderId="9" xfId="0" applyNumberFormat="1" applyFont="1" applyFill="1" applyBorder="1" applyProtection="1">
      <protection locked="0"/>
    </xf>
    <xf numFmtId="3" fontId="1" fillId="0" borderId="20" xfId="0" applyNumberFormat="1" applyFont="1" applyFill="1" applyBorder="1" applyProtection="1">
      <protection locked="0"/>
    </xf>
    <xf numFmtId="0" fontId="2" fillId="0" borderId="3" xfId="0" applyFont="1" applyFill="1" applyBorder="1" applyAlignment="1" applyProtection="1">
      <alignment horizontal="left"/>
      <protection locked="0"/>
    </xf>
    <xf numFmtId="0" fontId="0" fillId="0" borderId="2" xfId="0" applyFill="1" applyBorder="1" applyAlignment="1" applyProtection="1">
      <alignment horizontal="left"/>
      <protection locked="0"/>
    </xf>
    <xf numFmtId="0" fontId="0" fillId="0" borderId="22" xfId="0" applyBorder="1" applyAlignment="1" applyProtection="1">
      <alignment horizontal="left" vertical="top" wrapText="1"/>
      <protection locked="0"/>
    </xf>
    <xf numFmtId="0" fontId="0" fillId="0" borderId="29" xfId="0" applyBorder="1" applyAlignment="1" applyProtection="1">
      <alignment horizontal="left" vertical="top" wrapText="1"/>
      <protection locked="0"/>
    </xf>
    <xf numFmtId="0" fontId="0" fillId="0" borderId="23" xfId="0" applyBorder="1" applyAlignment="1" applyProtection="1">
      <alignment horizontal="left" vertical="top" wrapText="1"/>
      <protection locked="0"/>
    </xf>
    <xf numFmtId="0" fontId="0" fillId="0" borderId="27" xfId="0" applyBorder="1" applyAlignment="1" applyProtection="1">
      <alignment horizontal="left" vertical="top" wrapText="1"/>
      <protection locked="0"/>
    </xf>
    <xf numFmtId="0" fontId="0" fillId="0" borderId="0" xfId="0" applyBorder="1" applyAlignment="1" applyProtection="1">
      <alignment horizontal="left" vertical="top" wrapText="1"/>
      <protection locked="0"/>
    </xf>
    <xf numFmtId="0" fontId="0" fillId="0" borderId="28" xfId="0" applyBorder="1" applyAlignment="1" applyProtection="1">
      <alignment horizontal="left" vertical="top" wrapText="1"/>
      <protection locked="0"/>
    </xf>
    <xf numFmtId="0" fontId="0" fillId="0" borderId="24" xfId="0" applyBorder="1" applyAlignment="1" applyProtection="1">
      <alignment horizontal="left" vertical="top" wrapText="1"/>
      <protection locked="0"/>
    </xf>
    <xf numFmtId="0" fontId="0" fillId="0" borderId="30" xfId="0" applyBorder="1" applyAlignment="1" applyProtection="1">
      <alignment horizontal="left" vertical="top" wrapText="1"/>
      <protection locked="0"/>
    </xf>
    <xf numFmtId="0" fontId="0" fillId="0" borderId="25" xfId="0" applyBorder="1" applyAlignment="1" applyProtection="1">
      <alignment horizontal="left" vertical="top" wrapText="1"/>
      <protection locked="0"/>
    </xf>
  </cellXfs>
  <cellStyles count="1">
    <cellStyle name="Normální" xfId="0" builtinId="0"/>
  </cellStyles>
  <dxfs count="12">
    <dxf>
      <font>
        <condense val="0"/>
        <extend val="0"/>
        <color rgb="FF9C0006"/>
      </font>
      <fill>
        <patternFill patternType="none">
          <bgColor indexed="65"/>
        </patternFill>
      </fill>
    </dxf>
    <dxf>
      <font>
        <condense val="0"/>
        <extend val="0"/>
        <color rgb="FF006100"/>
      </font>
      <fill>
        <patternFill patternType="none">
          <bgColor indexed="6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1914525</xdr:colOff>
      <xdr:row>0</xdr:row>
      <xdr:rowOff>38100</xdr:rowOff>
    </xdr:from>
    <xdr:to>
      <xdr:col>8</xdr:col>
      <xdr:colOff>202141</xdr:colOff>
      <xdr:row>4</xdr:row>
      <xdr:rowOff>42333</xdr:rowOff>
    </xdr:to>
    <xdr:pic>
      <xdr:nvPicPr>
        <xdr:cNvPr id="1110" name="Picture 6" descr="http://k315.feld.cvut.cz/elen/sites/default/files/field/image/logo_mpo_0.jpg">
          <a:extLst>
            <a:ext uri="{FF2B5EF4-FFF2-40B4-BE49-F238E27FC236}">
              <a16:creationId xmlns:a16="http://schemas.microsoft.com/office/drawing/2014/main" id="{00000000-0008-0000-0000-00005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9525" y="38100"/>
          <a:ext cx="1590675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31749</xdr:colOff>
      <xdr:row>1</xdr:row>
      <xdr:rowOff>63500</xdr:rowOff>
    </xdr:from>
    <xdr:to>
      <xdr:col>5</xdr:col>
      <xdr:colOff>1665826</xdr:colOff>
      <xdr:row>3</xdr:row>
      <xdr:rowOff>179917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561416" y="211667"/>
          <a:ext cx="2279660" cy="5185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232834</xdr:colOff>
      <xdr:row>0</xdr:row>
      <xdr:rowOff>0</xdr:rowOff>
    </xdr:from>
    <xdr:to>
      <xdr:col>13</xdr:col>
      <xdr:colOff>321732</xdr:colOff>
      <xdr:row>5</xdr:row>
      <xdr:rowOff>90917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19584" y="0"/>
          <a:ext cx="3337982" cy="10434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41"/>
  <sheetViews>
    <sheetView showGridLines="0" tabSelected="1" zoomScale="80" zoomScaleNormal="80" workbookViewId="0">
      <selection activeCell="C33" sqref="C33"/>
    </sheetView>
  </sheetViews>
  <sheetFormatPr defaultRowHeight="14.4" x14ac:dyDescent="0.3"/>
  <cols>
    <col min="1" max="1" width="5.88671875" bestFit="1" customWidth="1"/>
    <col min="2" max="2" width="43.44140625" customWidth="1"/>
    <col min="3" max="4" width="13" customWidth="1"/>
    <col min="5" max="5" width="9.6640625" customWidth="1"/>
    <col min="6" max="6" width="25.6640625" customWidth="1"/>
    <col min="7" max="8" width="10.44140625" customWidth="1"/>
    <col min="10" max="10" width="11.88671875" bestFit="1" customWidth="1"/>
  </cols>
  <sheetData>
    <row r="1" spans="1:10" ht="12" customHeight="1" x14ac:dyDescent="0.3"/>
    <row r="2" spans="1:10" ht="15.6" x14ac:dyDescent="0.3">
      <c r="B2" s="7" t="s">
        <v>36</v>
      </c>
      <c r="C2" s="7" t="s">
        <v>42</v>
      </c>
    </row>
    <row r="3" spans="1:10" ht="15" thickBot="1" x14ac:dyDescent="0.35"/>
    <row r="4" spans="1:10" ht="15" thickBot="1" x14ac:dyDescent="0.35">
      <c r="B4" s="8" t="s">
        <v>29</v>
      </c>
      <c r="C4" s="107"/>
      <c r="D4" s="108"/>
    </row>
    <row r="5" spans="1:10" ht="15" thickBot="1" x14ac:dyDescent="0.35">
      <c r="B5" s="8" t="s">
        <v>30</v>
      </c>
      <c r="C5" s="107"/>
      <c r="D5" s="108"/>
    </row>
    <row r="6" spans="1:10" ht="15" thickBot="1" x14ac:dyDescent="0.35">
      <c r="B6" s="8" t="s">
        <v>31</v>
      </c>
      <c r="C6" s="82"/>
      <c r="D6" s="64">
        <f>C6</f>
        <v>0</v>
      </c>
    </row>
    <row r="7" spans="1:10" ht="15" thickBot="1" x14ac:dyDescent="0.35">
      <c r="A7" s="1"/>
    </row>
    <row r="8" spans="1:10" ht="15" thickBot="1" x14ac:dyDescent="0.35">
      <c r="B8" s="9" t="s">
        <v>26</v>
      </c>
      <c r="C8" s="65">
        <v>2016</v>
      </c>
      <c r="D8" s="58">
        <v>2017</v>
      </c>
      <c r="F8" s="47"/>
      <c r="G8" s="13">
        <f>C8</f>
        <v>2016</v>
      </c>
      <c r="H8" s="14">
        <f>D8</f>
        <v>2017</v>
      </c>
    </row>
    <row r="9" spans="1:10" x14ac:dyDescent="0.3">
      <c r="B9" s="73" t="s">
        <v>12</v>
      </c>
      <c r="C9" s="75"/>
      <c r="D9" s="76"/>
      <c r="F9" s="15" t="s">
        <v>0</v>
      </c>
      <c r="G9" s="16" t="e">
        <f>(C11-C13-C21)/(C20)</f>
        <v>#DIV/0!</v>
      </c>
      <c r="H9" s="22" t="e">
        <f>(D11-D13-D21)/(D20)</f>
        <v>#DIV/0!</v>
      </c>
    </row>
    <row r="10" spans="1:10" x14ac:dyDescent="0.3">
      <c r="A10" s="103" t="s">
        <v>50</v>
      </c>
      <c r="B10" s="11" t="s">
        <v>24</v>
      </c>
      <c r="C10" s="68"/>
      <c r="D10" s="69"/>
      <c r="F10" s="17" t="s">
        <v>3</v>
      </c>
      <c r="G10" s="18" t="e">
        <f>(C11-C12-C13-C21)/(C20)</f>
        <v>#DIV/0!</v>
      </c>
      <c r="H10" s="26" t="e">
        <f>(D11-D12-D13-D21)/(D20)</f>
        <v>#DIV/0!</v>
      </c>
    </row>
    <row r="11" spans="1:10" ht="15" thickBot="1" x14ac:dyDescent="0.35">
      <c r="A11" s="103" t="s">
        <v>51</v>
      </c>
      <c r="B11" s="11" t="s">
        <v>1</v>
      </c>
      <c r="C11" s="70">
        <f>SUM(C12:C16)</f>
        <v>0</v>
      </c>
      <c r="D11" s="70">
        <f>SUM(D12:D16)</f>
        <v>0</v>
      </c>
      <c r="F11" s="19" t="s">
        <v>4</v>
      </c>
      <c r="G11" s="20" t="e">
        <f>(C15+C16)/(C20)</f>
        <v>#DIV/0!</v>
      </c>
      <c r="H11" s="24" t="e">
        <f>(D15+D16)/(D20)</f>
        <v>#DIV/0!</v>
      </c>
    </row>
    <row r="12" spans="1:10" x14ac:dyDescent="0.3">
      <c r="A12" s="103" t="s">
        <v>52</v>
      </c>
      <c r="B12" s="11" t="s">
        <v>5</v>
      </c>
      <c r="C12" s="68"/>
      <c r="D12" s="69"/>
      <c r="F12" s="56" t="s">
        <v>28</v>
      </c>
      <c r="G12" s="62" t="e">
        <f>(C17-C18)/C17*100</f>
        <v>#DIV/0!</v>
      </c>
      <c r="H12" s="62" t="e">
        <f>(D17-D18)/D17*100</f>
        <v>#DIV/0!</v>
      </c>
    </row>
    <row r="13" spans="1:10" ht="15" thickBot="1" x14ac:dyDescent="0.35">
      <c r="A13" s="103" t="s">
        <v>53</v>
      </c>
      <c r="B13" s="11" t="s">
        <v>23</v>
      </c>
      <c r="C13" s="68"/>
      <c r="D13" s="69"/>
      <c r="F13" s="23" t="s">
        <v>10</v>
      </c>
      <c r="G13" s="24" t="e">
        <f>(C34+C33)/C33</f>
        <v>#DIV/0!</v>
      </c>
      <c r="H13" s="24" t="e">
        <f>(D34+D33)/D33</f>
        <v>#DIV/0!</v>
      </c>
    </row>
    <row r="14" spans="1:10" ht="17.399999999999999" x14ac:dyDescent="0.3">
      <c r="A14" s="103" t="s">
        <v>54</v>
      </c>
      <c r="B14" s="11" t="s">
        <v>14</v>
      </c>
      <c r="C14" s="68"/>
      <c r="D14" s="69"/>
      <c r="F14" s="21" t="s">
        <v>13</v>
      </c>
      <c r="G14" s="22" t="e">
        <f>C14/(C26/365)</f>
        <v>#DIV/0!</v>
      </c>
      <c r="H14" s="49" t="e">
        <f>D14/(D26/365)</f>
        <v>#DIV/0!</v>
      </c>
      <c r="J14" s="54"/>
    </row>
    <row r="15" spans="1:10" x14ac:dyDescent="0.3">
      <c r="A15" s="103" t="s">
        <v>55</v>
      </c>
      <c r="B15" s="11" t="s">
        <v>44</v>
      </c>
      <c r="C15" s="68"/>
      <c r="D15" s="69"/>
      <c r="F15" s="25" t="s">
        <v>15</v>
      </c>
      <c r="G15" s="26" t="e">
        <f>C12/(C26/365)</f>
        <v>#DIV/0!</v>
      </c>
      <c r="H15" s="50" t="e">
        <f>D12/(D26/365)</f>
        <v>#DIV/0!</v>
      </c>
    </row>
    <row r="16" spans="1:10" ht="15" thickBot="1" x14ac:dyDescent="0.35">
      <c r="A16" s="103" t="s">
        <v>56</v>
      </c>
      <c r="B16" s="88" t="s">
        <v>43</v>
      </c>
      <c r="C16" s="89"/>
      <c r="D16" s="90"/>
      <c r="F16" s="23" t="s">
        <v>16</v>
      </c>
      <c r="G16" s="27" t="e">
        <f>C20/(C26/365)</f>
        <v>#DIV/0!</v>
      </c>
      <c r="H16" s="51" t="e">
        <f>D20/(D26/365)</f>
        <v>#DIV/0!</v>
      </c>
    </row>
    <row r="17" spans="1:10" x14ac:dyDescent="0.3">
      <c r="A17" s="103"/>
      <c r="B17" s="73" t="s">
        <v>6</v>
      </c>
      <c r="C17" s="77">
        <f>C9</f>
        <v>0</v>
      </c>
      <c r="D17" s="78">
        <f>D9</f>
        <v>0</v>
      </c>
      <c r="F17" s="56" t="s">
        <v>17</v>
      </c>
      <c r="G17" s="62" t="e">
        <f>(C35+C33*(1-0.22))/(C9)*100</f>
        <v>#DIV/0!</v>
      </c>
      <c r="H17" s="62" t="e">
        <f>(D35+D33*(1-0.22))/(D9)*100</f>
        <v>#DIV/0!</v>
      </c>
      <c r="J17" s="2"/>
    </row>
    <row r="18" spans="1:10" x14ac:dyDescent="0.3">
      <c r="A18" s="103" t="s">
        <v>57</v>
      </c>
      <c r="B18" s="74" t="s">
        <v>7</v>
      </c>
      <c r="C18" s="79"/>
      <c r="D18" s="80"/>
      <c r="F18" s="25" t="s">
        <v>18</v>
      </c>
      <c r="G18" s="26" t="e">
        <f>C35/C18*100</f>
        <v>#DIV/0!</v>
      </c>
      <c r="H18" s="26" t="e">
        <f>D35/D18*100</f>
        <v>#DIV/0!</v>
      </c>
      <c r="J18" s="2"/>
    </row>
    <row r="19" spans="1:10" ht="15" thickBot="1" x14ac:dyDescent="0.35">
      <c r="A19" s="103" t="s">
        <v>52</v>
      </c>
      <c r="B19" s="11" t="s">
        <v>9</v>
      </c>
      <c r="C19" s="68"/>
      <c r="D19" s="69"/>
      <c r="F19" s="23" t="s">
        <v>19</v>
      </c>
      <c r="G19" s="24" t="e">
        <f>(C34+C33)/C26*100</f>
        <v>#DIV/0!</v>
      </c>
      <c r="H19" s="24" t="e">
        <f>(D34+D33)/D26*100</f>
        <v>#DIV/0!</v>
      </c>
    </row>
    <row r="20" spans="1:10" ht="15" thickBot="1" x14ac:dyDescent="0.35">
      <c r="A20" s="103" t="s">
        <v>58</v>
      </c>
      <c r="B20" s="11" t="s">
        <v>2</v>
      </c>
      <c r="C20" s="68"/>
      <c r="D20" s="69"/>
      <c r="F20" s="28" t="s">
        <v>20</v>
      </c>
      <c r="G20" s="29" t="e">
        <f>C31/C30*100</f>
        <v>#DIV/0!</v>
      </c>
      <c r="H20" s="29" t="e">
        <f>D31/D30*100</f>
        <v>#DIV/0!</v>
      </c>
    </row>
    <row r="21" spans="1:10" ht="31.5" customHeight="1" thickBot="1" x14ac:dyDescent="0.35">
      <c r="A21" s="104"/>
      <c r="B21" s="83" t="s">
        <v>40</v>
      </c>
      <c r="C21" s="86"/>
      <c r="D21" s="87"/>
      <c r="F21" s="30" t="s">
        <v>11</v>
      </c>
      <c r="G21" s="31" t="e">
        <f>365/(C26/C9)</f>
        <v>#DIV/0!</v>
      </c>
      <c r="H21" s="52" t="e">
        <f>365/(D26/D9)</f>
        <v>#DIV/0!</v>
      </c>
    </row>
    <row r="22" spans="1:10" ht="15" thickBot="1" x14ac:dyDescent="0.35">
      <c r="A22" s="103"/>
      <c r="C22" s="59"/>
      <c r="D22" s="59"/>
      <c r="F22" s="32" t="s">
        <v>8</v>
      </c>
      <c r="G22" s="33" t="e">
        <f>(C17-C18)/C18</f>
        <v>#DIV/0!</v>
      </c>
      <c r="H22" s="53" t="e">
        <f>(D17-D18)/D18</f>
        <v>#DIV/0!</v>
      </c>
    </row>
    <row r="23" spans="1:10" ht="29.4" thickBot="1" x14ac:dyDescent="0.35">
      <c r="A23" s="103"/>
      <c r="B23" s="9" t="s">
        <v>27</v>
      </c>
      <c r="C23" s="60">
        <f>C8</f>
        <v>2016</v>
      </c>
      <c r="D23" s="60">
        <f>D8</f>
        <v>2017</v>
      </c>
      <c r="F23" s="84" t="s">
        <v>39</v>
      </c>
      <c r="G23" s="85" t="e">
        <f>100*C10/(C18+C19)</f>
        <v>#DIV/0!</v>
      </c>
      <c r="H23" s="85" t="e">
        <f>100*D10/(D18+D19)</f>
        <v>#DIV/0!</v>
      </c>
    </row>
    <row r="24" spans="1:10" ht="15" thickBot="1" x14ac:dyDescent="0.35">
      <c r="A24" s="103" t="s">
        <v>59</v>
      </c>
      <c r="B24" s="10" t="s">
        <v>65</v>
      </c>
      <c r="C24" s="66"/>
      <c r="D24" s="67"/>
      <c r="F24" s="57" t="s">
        <v>32</v>
      </c>
      <c r="G24" s="63" t="e">
        <f>C6/C9</f>
        <v>#DIV/0!</v>
      </c>
      <c r="H24" s="63" t="e">
        <f>D6/D9</f>
        <v>#DIV/0!</v>
      </c>
    </row>
    <row r="25" spans="1:10" ht="15" thickBot="1" x14ac:dyDescent="0.35">
      <c r="A25" s="103" t="s">
        <v>60</v>
      </c>
      <c r="B25" s="91" t="s">
        <v>66</v>
      </c>
      <c r="C25" s="92"/>
      <c r="D25" s="93"/>
      <c r="F25" s="3"/>
      <c r="G25" s="4"/>
      <c r="H25" s="5"/>
    </row>
    <row r="26" spans="1:10" ht="15" thickBot="1" x14ac:dyDescent="0.35">
      <c r="A26" s="103"/>
      <c r="B26" s="12" t="s">
        <v>25</v>
      </c>
      <c r="C26" s="71">
        <f>SUM(C24:C25)</f>
        <v>0</v>
      </c>
      <c r="D26" s="72">
        <f>SUM(D24:D25)</f>
        <v>0</v>
      </c>
      <c r="F26" s="47"/>
      <c r="G26" s="34" t="s">
        <v>34</v>
      </c>
      <c r="H26" s="35" t="s">
        <v>34</v>
      </c>
    </row>
    <row r="27" spans="1:10" x14ac:dyDescent="0.3">
      <c r="A27" s="103" t="s">
        <v>57</v>
      </c>
      <c r="B27" s="12" t="s">
        <v>45</v>
      </c>
      <c r="C27" s="105"/>
      <c r="D27" s="106"/>
      <c r="F27" s="36" t="s">
        <v>33</v>
      </c>
      <c r="G27" s="37" t="e">
        <f>IF(G12&lt;=85,1,0)</f>
        <v>#DIV/0!</v>
      </c>
      <c r="H27" s="38" t="e">
        <f>IF(H12&lt;=85,2,0)</f>
        <v>#DIV/0!</v>
      </c>
    </row>
    <row r="28" spans="1:10" x14ac:dyDescent="0.3">
      <c r="A28" s="103" t="s">
        <v>50</v>
      </c>
      <c r="B28" s="12" t="s">
        <v>46</v>
      </c>
      <c r="C28" s="105"/>
      <c r="D28" s="106"/>
      <c r="F28" s="39" t="s">
        <v>17</v>
      </c>
      <c r="G28" s="40" t="e">
        <f>IF(G17&gt;=2,1,0)</f>
        <v>#DIV/0!</v>
      </c>
      <c r="H28" s="41" t="e">
        <f>IF(H17&gt;=2,2,0)</f>
        <v>#DIV/0!</v>
      </c>
    </row>
    <row r="29" spans="1:10" ht="15" thickBot="1" x14ac:dyDescent="0.35">
      <c r="A29" s="103" t="s">
        <v>51</v>
      </c>
      <c r="B29" s="12" t="s">
        <v>47</v>
      </c>
      <c r="C29" s="105"/>
      <c r="D29" s="106"/>
      <c r="F29" s="42" t="s">
        <v>32</v>
      </c>
      <c r="G29" s="43" t="e">
        <f>IF(G24&lt;=0.6,1,0)</f>
        <v>#DIV/0!</v>
      </c>
      <c r="H29" s="44" t="e">
        <f>IF(H24&lt;=0.6,2,0)</f>
        <v>#DIV/0!</v>
      </c>
    </row>
    <row r="30" spans="1:10" ht="15" thickBot="1" x14ac:dyDescent="0.35">
      <c r="A30" s="103"/>
      <c r="B30" s="11" t="s">
        <v>22</v>
      </c>
      <c r="C30" s="94">
        <f>C26-C27-C28-C29</f>
        <v>0</v>
      </c>
      <c r="D30" s="94">
        <f>D26-D27-D28-D29</f>
        <v>0</v>
      </c>
      <c r="F30" s="47"/>
      <c r="G30" s="47"/>
      <c r="H30" s="47"/>
    </row>
    <row r="31" spans="1:10" ht="15" thickBot="1" x14ac:dyDescent="0.35">
      <c r="A31" s="103" t="s">
        <v>61</v>
      </c>
      <c r="B31" s="11" t="s">
        <v>21</v>
      </c>
      <c r="C31" s="68"/>
      <c r="D31" s="68"/>
      <c r="F31" s="47"/>
      <c r="G31" s="45" t="s">
        <v>35</v>
      </c>
      <c r="H31" s="46" t="e">
        <f>SUM(G27:H29)</f>
        <v>#DIV/0!</v>
      </c>
    </row>
    <row r="32" spans="1:10" x14ac:dyDescent="0.3">
      <c r="A32" s="103" t="s">
        <v>62</v>
      </c>
      <c r="B32" s="11" t="s">
        <v>48</v>
      </c>
      <c r="C32" s="68"/>
      <c r="D32" s="69"/>
      <c r="G32" s="6" t="e">
        <f>IF(H31&lt;=4,"Žadatel nesplnil kritéria přijatelnosti","Žadatel splnil kritéria přijatelnosti")</f>
        <v>#DIV/0!</v>
      </c>
    </row>
    <row r="33" spans="1:8" ht="15" thickBot="1" x14ac:dyDescent="0.35">
      <c r="A33" s="103" t="s">
        <v>63</v>
      </c>
      <c r="B33" s="100" t="s">
        <v>49</v>
      </c>
      <c r="C33" s="101"/>
      <c r="D33" s="102"/>
      <c r="F33" s="6" t="s">
        <v>38</v>
      </c>
    </row>
    <row r="34" spans="1:8" x14ac:dyDescent="0.3">
      <c r="B34" s="98" t="s">
        <v>67</v>
      </c>
      <c r="C34" s="92"/>
      <c r="D34" s="99"/>
      <c r="F34" s="109"/>
      <c r="G34" s="110"/>
      <c r="H34" s="111"/>
    </row>
    <row r="35" spans="1:8" ht="15" thickBot="1" x14ac:dyDescent="0.35">
      <c r="B35" s="95" t="s">
        <v>68</v>
      </c>
      <c r="C35" s="96"/>
      <c r="D35" s="97"/>
      <c r="F35" s="112"/>
      <c r="G35" s="113"/>
      <c r="H35" s="114"/>
    </row>
    <row r="36" spans="1:8" ht="15" thickBot="1" x14ac:dyDescent="0.35">
      <c r="C36" s="59"/>
      <c r="D36" s="59"/>
      <c r="F36" s="115"/>
      <c r="G36" s="116"/>
      <c r="H36" s="117"/>
    </row>
    <row r="37" spans="1:8" x14ac:dyDescent="0.3">
      <c r="B37" s="55"/>
      <c r="C37" s="61"/>
      <c r="D37" s="61"/>
    </row>
    <row r="38" spans="1:8" ht="15.75" customHeight="1" x14ac:dyDescent="0.3">
      <c r="F38" s="81"/>
      <c r="G38" s="81"/>
      <c r="H38" s="81"/>
    </row>
    <row r="39" spans="1:8" x14ac:dyDescent="0.3">
      <c r="B39" s="48" t="s">
        <v>37</v>
      </c>
    </row>
    <row r="40" spans="1:8" x14ac:dyDescent="0.3">
      <c r="B40" s="48" t="s">
        <v>64</v>
      </c>
    </row>
    <row r="41" spans="1:8" x14ac:dyDescent="0.3">
      <c r="B41" s="48" t="s">
        <v>41</v>
      </c>
    </row>
  </sheetData>
  <sheetProtection algorithmName="SHA-512" hashValue="4T0l3CkDmzLMyY0C9X9lTdY2KlXLFMO3MFGo7gGhGeYoDk9kcSIFP7jVXZWODlFgElrnbZbl4YxgtPfgXImdBQ==" saltValue="eH/x22xdYMaitz5ItyoyrQ==" spinCount="100000" sheet="1" objects="1" scenarios="1" selectLockedCells="1"/>
  <mergeCells count="3">
    <mergeCell ref="C4:D4"/>
    <mergeCell ref="C5:D5"/>
    <mergeCell ref="F34:H36"/>
  </mergeCells>
  <phoneticPr fontId="0" type="noConversion"/>
  <conditionalFormatting sqref="G27:H29">
    <cfRule type="colorScale" priority="34">
      <colorScale>
        <cfvo type="num" val="0"/>
        <cfvo type="num" val="1"/>
        <color theme="5" tint="0.39997558519241921"/>
        <color rgb="FFA1FBA3"/>
      </colorScale>
    </cfRule>
    <cfRule type="cellIs" dxfId="11" priority="35" stopIfTrue="1" operator="equal">
      <formula>0</formula>
    </cfRule>
    <cfRule type="cellIs" dxfId="10" priority="36" stopIfTrue="1" operator="equal">
      <formula>1</formula>
    </cfRule>
  </conditionalFormatting>
  <conditionalFormatting sqref="H31">
    <cfRule type="cellIs" dxfId="9" priority="17" stopIfTrue="1" operator="greaterThanOrEqual">
      <formula>5</formula>
    </cfRule>
    <cfRule type="cellIs" dxfId="8" priority="18" stopIfTrue="1" operator="lessThan">
      <formula>5</formula>
    </cfRule>
  </conditionalFormatting>
  <conditionalFormatting sqref="G12:H12">
    <cfRule type="cellIs" dxfId="7" priority="15" stopIfTrue="1" operator="lessThanOrEqual">
      <formula>85</formula>
    </cfRule>
    <cfRule type="cellIs" dxfId="6" priority="16" stopIfTrue="1" operator="greaterThan">
      <formula>85</formula>
    </cfRule>
  </conditionalFormatting>
  <conditionalFormatting sqref="G24:H24">
    <cfRule type="cellIs" dxfId="5" priority="11" stopIfTrue="1" operator="lessThanOrEqual">
      <formula>0.6</formula>
    </cfRule>
    <cfRule type="cellIs" dxfId="4" priority="12" stopIfTrue="1" operator="greaterThan">
      <formula>0.6</formula>
    </cfRule>
  </conditionalFormatting>
  <conditionalFormatting sqref="G17:H17">
    <cfRule type="cellIs" dxfId="3" priority="7" stopIfTrue="1" operator="greaterThanOrEqual">
      <formula>2</formula>
    </cfRule>
    <cfRule type="cellIs" dxfId="2" priority="8" stopIfTrue="1" operator="lessThan">
      <formula>2</formula>
    </cfRule>
  </conditionalFormatting>
  <conditionalFormatting sqref="G32">
    <cfRule type="cellIs" dxfId="1" priority="1" stopIfTrue="1" operator="equal">
      <formula>"Žadatel splnil kritéria přijatelnosti"</formula>
    </cfRule>
    <cfRule type="cellIs" dxfId="0" priority="2" stopIfTrue="1" operator="equal">
      <formula>"Žadatel nesplnil kritéria přijatelnosti"</formula>
    </cfRule>
  </conditionalFormatting>
  <pageMargins left="0.7" right="0.7" top="0.78740157499999996" bottom="0.78740157499999996" header="0.3" footer="0.3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CZECHINVEST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Bohumil Smucr</dc:creator>
  <cp:lastModifiedBy>Vojáček Přemysl</cp:lastModifiedBy>
  <cp:lastPrinted>2010-04-29T08:38:30Z</cp:lastPrinted>
  <dcterms:created xsi:type="dcterms:W3CDTF">2010-04-08T17:31:53Z</dcterms:created>
  <dcterms:modified xsi:type="dcterms:W3CDTF">2018-12-04T08:41:40Z</dcterms:modified>
</cp:coreProperties>
</file>